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595" activeTab="0"/>
  </bookViews>
  <sheets>
    <sheet name="Planilla Nº 10" sheetId="1" r:id="rId1"/>
  </sheets>
  <externalReferences>
    <externalReference r:id="rId4"/>
  </externalReferences>
  <definedNames>
    <definedName name="ACwvu.PLA1." hidden="1">'[1]COP FED'!#REF!</definedName>
    <definedName name="ACwvu.PLA2." hidden="1">'[1]COP FED'!$A$1:$N$49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wvu.PLA2." hidden="1">'[1]COP FED'!#REF!</definedName>
    <definedName name="Swvu.PLA1." hidden="1">'[1]COP FED'!#REF!</definedName>
    <definedName name="Swvu.PLA2." hidden="1">'[1]COP FED'!$A$1:$N$49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</definedNames>
  <calcPr fullCalcOnLoad="1"/>
</workbook>
</file>

<file path=xl/sharedStrings.xml><?xml version="1.0" encoding="utf-8"?>
<sst xmlns="http://schemas.openxmlformats.org/spreadsheetml/2006/main" count="80" uniqueCount="58">
  <si>
    <t>SECTOR PUBLICO NO FINANCIERO</t>
  </si>
  <si>
    <t>Planilla Nº 10</t>
  </si>
  <si>
    <t>PLANTA DE PERSONAL OCUPADA</t>
  </si>
  <si>
    <t>30 DE JUNIO Y 31 DE DICIEMBRE</t>
  </si>
  <si>
    <t>En número de cargos ocupados</t>
  </si>
  <si>
    <t>SEGURIDAD</t>
  </si>
  <si>
    <t>DOCENTES</t>
  </si>
  <si>
    <t>JUSTICIA</t>
  </si>
  <si>
    <t>Serv.</t>
  </si>
  <si>
    <t>Total</t>
  </si>
  <si>
    <t>SALUD</t>
  </si>
  <si>
    <t>VIAL</t>
  </si>
  <si>
    <t>GENERAL</t>
  </si>
  <si>
    <t>LEGISLATIVO</t>
  </si>
  <si>
    <t>AUTORIDADES</t>
  </si>
  <si>
    <t>RESTO</t>
  </si>
  <si>
    <t>SUBTOTAL</t>
  </si>
  <si>
    <t>CARGOS</t>
  </si>
  <si>
    <t>HORAS CATEDRAS</t>
  </si>
  <si>
    <t>Policia</t>
  </si>
  <si>
    <t>Penitenciario</t>
  </si>
  <si>
    <t>Seguridad</t>
  </si>
  <si>
    <t>SUPERIORES</t>
  </si>
  <si>
    <t>Titulares e</t>
  </si>
  <si>
    <t>Suplentes</t>
  </si>
  <si>
    <t>EN HORAS</t>
  </si>
  <si>
    <t>EN CARGOS</t>
  </si>
  <si>
    <t xml:space="preserve">TOTAL </t>
  </si>
  <si>
    <t>TOTAL</t>
  </si>
  <si>
    <t>Interinos</t>
  </si>
  <si>
    <t>Tilulares e</t>
  </si>
  <si>
    <t>DOCENTE</t>
  </si>
  <si>
    <t>c+d+g+h</t>
  </si>
  <si>
    <t>a</t>
  </si>
  <si>
    <t>b</t>
  </si>
  <si>
    <t>a+b</t>
  </si>
  <si>
    <t>c</t>
  </si>
  <si>
    <t>d</t>
  </si>
  <si>
    <t>e</t>
  </si>
  <si>
    <t>f</t>
  </si>
  <si>
    <t>g</t>
  </si>
  <si>
    <t>h</t>
  </si>
  <si>
    <t>PERMANENTE (2)</t>
  </si>
  <si>
    <t>ADMINISTRACION PUBLICA NO FINANCIERA</t>
  </si>
  <si>
    <t xml:space="preserve">        ADMINISTRACION CENTRAL</t>
  </si>
  <si>
    <t xml:space="preserve">        ORGANISMOS DESCENTRALIZADOS</t>
  </si>
  <si>
    <t xml:space="preserve">        FONDOS FIDUCIARIOS Y CUENTAS ESPECIALES</t>
  </si>
  <si>
    <t xml:space="preserve">        INSTITUCIONES DE SEGURIDAD SOCIAL</t>
  </si>
  <si>
    <t>INSTITUTOS , EMPRESAS Y OTROS ENTES</t>
  </si>
  <si>
    <t xml:space="preserve">        INSTITUTOS DE OBRA SOCIAL</t>
  </si>
  <si>
    <t xml:space="preserve">        EMPRESAS Y OTROS ENTES</t>
  </si>
  <si>
    <t>TEMPORARIO (2)</t>
  </si>
  <si>
    <t>CONTRATADO (3)</t>
  </si>
  <si>
    <t>(1) Permanente y Temporario: debe referir al personal cuyo costo laboral se encuentra imputado en el inciso 1 Gasto en Personal en la clasificación por Objeto del Gasto</t>
  </si>
  <si>
    <t>(2) Contratado: gasto referente a personal que se encuentra imputado en el inciso 3 Servicios No Personales de la clasificación por Objeto, como por ejemplo, pasantías o contratos de locación de obra. Debe incluirse el gasto dirigido a otro tipo de contratación de personal, aclararlo en una nota al pie</t>
  </si>
  <si>
    <r>
      <t xml:space="preserve">Nota: </t>
    </r>
    <r>
      <rPr>
        <sz val="11"/>
        <rFont val="Arial"/>
        <family val="2"/>
      </rPr>
      <t>en caso que otro escalafón contemple suplencias, incorporar las columnas adicionales que sean necesarias para identificar dichos cargos al interior de cada escalafón.</t>
    </r>
  </si>
  <si>
    <t>(1) Cargo = 18 horas cátedras</t>
  </si>
  <si>
    <t>PROVINCIA DE SANTA CRUZ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</si>
</sst>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0.000"/>
    <numFmt numFmtId="182" formatCode="0.0"/>
    <numFmt numFmtId="183" formatCode="_ * #,##0.0_ ;_ * \-#,##0.0_ ;_ * &quot;-&quot;??_ ;_ @_ "/>
    <numFmt numFmtId="184" formatCode="_ * #,##0_ ;_ * \-#,##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33" borderId="0" xfId="52" applyFont="1" applyFill="1" applyAlignment="1">
      <alignment vertical="center"/>
      <protection/>
    </xf>
    <xf numFmtId="0" fontId="40" fillId="33" borderId="0" xfId="52" applyFont="1" applyFill="1" applyAlignment="1">
      <alignment vertical="center"/>
      <protection/>
    </xf>
    <xf numFmtId="0" fontId="41" fillId="33" borderId="0" xfId="52" applyFont="1" applyFill="1" applyAlignment="1">
      <alignment horizontal="right" vertical="center"/>
      <protection/>
    </xf>
    <xf numFmtId="0" fontId="41" fillId="33" borderId="0" xfId="52" applyFont="1" applyFill="1" applyAlignment="1">
      <alignment vertical="center"/>
      <protection/>
    </xf>
    <xf numFmtId="0" fontId="41" fillId="34" borderId="10" xfId="52" applyFont="1" applyFill="1" applyBorder="1" applyAlignment="1">
      <alignment vertical="center" wrapText="1"/>
      <protection/>
    </xf>
    <xf numFmtId="0" fontId="41" fillId="34" borderId="10" xfId="52" applyFont="1" applyFill="1" applyBorder="1" applyAlignment="1">
      <alignment horizontal="center" vertical="center" wrapText="1"/>
      <protection/>
    </xf>
    <xf numFmtId="0" fontId="40" fillId="33" borderId="0" xfId="52" applyFont="1" applyFill="1" applyAlignment="1">
      <alignment horizontal="center" vertical="center"/>
      <protection/>
    </xf>
    <xf numFmtId="0" fontId="41" fillId="34" borderId="11" xfId="52" applyFont="1" applyFill="1" applyBorder="1" applyAlignment="1">
      <alignment horizontal="center" vertical="center" wrapText="1"/>
      <protection/>
    </xf>
    <xf numFmtId="0" fontId="41" fillId="34" borderId="11" xfId="52" applyFont="1" applyFill="1" applyBorder="1" applyAlignment="1">
      <alignment vertical="center" wrapText="1"/>
      <protection/>
    </xf>
    <xf numFmtId="0" fontId="40" fillId="33" borderId="0" xfId="52" applyFont="1" applyFill="1" applyBorder="1" applyAlignment="1">
      <alignment horizontal="center" vertical="center"/>
      <protection/>
    </xf>
    <xf numFmtId="0" fontId="41" fillId="34" borderId="0" xfId="52" applyFont="1" applyFill="1" applyBorder="1" applyAlignment="1">
      <alignment horizontal="center" vertical="center" wrapText="1"/>
      <protection/>
    </xf>
    <xf numFmtId="0" fontId="41" fillId="34" borderId="12" xfId="52" applyFont="1" applyFill="1" applyBorder="1" applyAlignment="1">
      <alignment horizontal="center" vertical="center" wrapText="1"/>
      <protection/>
    </xf>
    <xf numFmtId="0" fontId="41" fillId="33" borderId="13" xfId="52" applyFont="1" applyFill="1" applyBorder="1" applyAlignment="1">
      <alignment vertical="center"/>
      <protection/>
    </xf>
    <xf numFmtId="0" fontId="40" fillId="33" borderId="13" xfId="52" applyFont="1" applyFill="1" applyBorder="1" applyAlignment="1">
      <alignment vertical="center"/>
      <protection/>
    </xf>
    <xf numFmtId="0" fontId="40" fillId="33" borderId="14" xfId="52" applyFont="1" applyFill="1" applyBorder="1" applyAlignment="1">
      <alignment vertical="center"/>
      <protection/>
    </xf>
    <xf numFmtId="0" fontId="40" fillId="33" borderId="11" xfId="52" applyFont="1" applyFill="1" applyBorder="1" applyAlignment="1">
      <alignment vertical="center"/>
      <protection/>
    </xf>
    <xf numFmtId="0" fontId="41" fillId="33" borderId="14" xfId="52" applyFont="1" applyFill="1" applyBorder="1" applyAlignment="1">
      <alignment vertical="center"/>
      <protection/>
    </xf>
    <xf numFmtId="0" fontId="41" fillId="33" borderId="13" xfId="52" applyFont="1" applyFill="1" applyBorder="1" applyAlignment="1">
      <alignment horizontal="center" vertical="center"/>
      <protection/>
    </xf>
    <xf numFmtId="0" fontId="41" fillId="33" borderId="11" xfId="52" applyFont="1" applyFill="1" applyBorder="1" applyAlignment="1">
      <alignment horizontal="center" vertical="center"/>
      <protection/>
    </xf>
    <xf numFmtId="0" fontId="40" fillId="33" borderId="15" xfId="52" applyFont="1" applyFill="1" applyBorder="1" applyAlignment="1">
      <alignment vertical="center"/>
      <protection/>
    </xf>
    <xf numFmtId="0" fontId="41" fillId="33" borderId="15" xfId="52" applyFont="1" applyFill="1" applyBorder="1" applyAlignment="1">
      <alignment vertical="center"/>
      <protection/>
    </xf>
    <xf numFmtId="1" fontId="40" fillId="33" borderId="11" xfId="52" applyNumberFormat="1" applyFont="1" applyFill="1" applyBorder="1" applyAlignment="1">
      <alignment vertical="center"/>
      <protection/>
    </xf>
    <xf numFmtId="1" fontId="40" fillId="33" borderId="13" xfId="52" applyNumberFormat="1" applyFont="1" applyFill="1" applyBorder="1" applyAlignment="1">
      <alignment vertical="center"/>
      <protection/>
    </xf>
    <xf numFmtId="0" fontId="40" fillId="0" borderId="11" xfId="52" applyFont="1" applyFill="1" applyBorder="1" applyAlignment="1">
      <alignment vertical="center"/>
      <protection/>
    </xf>
    <xf numFmtId="1" fontId="40" fillId="0" borderId="11" xfId="52" applyNumberFormat="1" applyFont="1" applyFill="1" applyBorder="1" applyAlignment="1">
      <alignment vertical="center"/>
      <protection/>
    </xf>
    <xf numFmtId="0" fontId="41" fillId="34" borderId="16" xfId="52" applyFont="1" applyFill="1" applyBorder="1" applyAlignment="1">
      <alignment horizontal="center" vertical="center" wrapText="1"/>
      <protection/>
    </xf>
    <xf numFmtId="0" fontId="41" fillId="34" borderId="17" xfId="52" applyFont="1" applyFill="1" applyBorder="1" applyAlignment="1">
      <alignment horizontal="center" vertical="center" wrapText="1"/>
      <protection/>
    </xf>
    <xf numFmtId="0" fontId="41" fillId="34" borderId="10" xfId="52" applyFont="1" applyFill="1" applyBorder="1" applyAlignment="1">
      <alignment horizontal="center" vertical="center" wrapText="1"/>
      <protection/>
    </xf>
    <xf numFmtId="0" fontId="41" fillId="34" borderId="11" xfId="52" applyFont="1" applyFill="1" applyBorder="1" applyAlignment="1">
      <alignment horizontal="center" vertical="center" wrapText="1"/>
      <protection/>
    </xf>
    <xf numFmtId="0" fontId="41" fillId="34" borderId="18" xfId="52" applyFont="1" applyFill="1" applyBorder="1" applyAlignment="1">
      <alignment horizontal="center" vertical="center" wrapText="1"/>
      <protection/>
    </xf>
    <xf numFmtId="0" fontId="41" fillId="34" borderId="15" xfId="52" applyFont="1" applyFill="1" applyBorder="1" applyAlignment="1">
      <alignment horizontal="center" vertical="center" wrapText="1"/>
      <protection/>
    </xf>
    <xf numFmtId="0" fontId="41" fillId="34" borderId="19" xfId="52" applyFont="1" applyFill="1" applyBorder="1" applyAlignment="1">
      <alignment horizontal="center" vertical="center" wrapText="1"/>
      <protection/>
    </xf>
    <xf numFmtId="0" fontId="41" fillId="34" borderId="2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5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CFP\Recursos\Proyrena\Anual\2002\Alt4_Proy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2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</v>
          </cell>
          <cell r="C20">
            <v>22169.7</v>
          </cell>
          <cell r="D20">
            <v>21583</v>
          </cell>
          <cell r="E20">
            <v>20451.1</v>
          </cell>
          <cell r="F20">
            <v>23380.4</v>
          </cell>
          <cell r="G20">
            <v>26402</v>
          </cell>
          <cell r="H20">
            <v>22323.6</v>
          </cell>
          <cell r="I20">
            <v>23171.5</v>
          </cell>
          <cell r="J20">
            <v>22718.1</v>
          </cell>
          <cell r="K20">
            <v>24178.8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</v>
          </cell>
          <cell r="D21">
            <v>69578.7</v>
          </cell>
          <cell r="E21">
            <v>65929.6</v>
          </cell>
          <cell r="F21">
            <v>75373.1</v>
          </cell>
          <cell r="G21">
            <v>85114</v>
          </cell>
          <cell r="H21">
            <v>71966.3</v>
          </cell>
          <cell r="I21">
            <v>74699.6</v>
          </cell>
          <cell r="J21">
            <v>73238.1</v>
          </cell>
          <cell r="K21">
            <v>77947.2</v>
          </cell>
          <cell r="L21">
            <v>80353.9</v>
          </cell>
          <cell r="M21">
            <v>80156.6</v>
          </cell>
          <cell r="N21">
            <v>906339.2</v>
          </cell>
        </row>
        <row r="22">
          <cell r="A22" t="str">
            <v>CORRIENTES</v>
          </cell>
          <cell r="B22">
            <v>33706.7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</v>
          </cell>
          <cell r="E23">
            <v>37040.7</v>
          </cell>
          <cell r="F23">
            <v>42346.3</v>
          </cell>
          <cell r="G23">
            <v>47818.9</v>
          </cell>
          <cell r="H23">
            <v>40432.3</v>
          </cell>
          <cell r="I23">
            <v>41967.9</v>
          </cell>
          <cell r="J23">
            <v>41146.8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</v>
          </cell>
          <cell r="C25">
            <v>39300.8</v>
          </cell>
          <cell r="D25">
            <v>38260.7</v>
          </cell>
          <cell r="E25">
            <v>36254.1</v>
          </cell>
          <cell r="F25">
            <v>41447</v>
          </cell>
          <cell r="G25">
            <v>46803.5</v>
          </cell>
          <cell r="H25">
            <v>39573.7</v>
          </cell>
          <cell r="I25">
            <v>41076.7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33008.2</v>
          </cell>
          <cell r="C26">
            <v>29301.2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27232.8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289989.1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16485.6</v>
          </cell>
          <cell r="L28">
            <v>16994.6</v>
          </cell>
          <cell r="M28">
            <v>16952.9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19847.6</v>
          </cell>
          <cell r="H29">
            <v>16781.7</v>
          </cell>
          <cell r="I29">
            <v>17419.1</v>
          </cell>
          <cell r="J29">
            <v>17078.3</v>
          </cell>
          <cell r="K29">
            <v>18176.4</v>
          </cell>
          <cell r="L29">
            <v>18737.6</v>
          </cell>
          <cell r="M29">
            <v>18691.6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35397.6</v>
          </cell>
          <cell r="G30">
            <v>39972.2</v>
          </cell>
          <cell r="H30">
            <v>33797.6</v>
          </cell>
          <cell r="I30">
            <v>35081.3</v>
          </cell>
          <cell r="J30">
            <v>34394.9</v>
          </cell>
          <cell r="K30">
            <v>36606.4</v>
          </cell>
          <cell r="L30">
            <v>37736.7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27789.6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16636.6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</v>
          </cell>
          <cell r="F33">
            <v>21418.4</v>
          </cell>
          <cell r="G33">
            <v>24186.4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36741.2</v>
          </cell>
          <cell r="H34">
            <v>31065.7</v>
          </cell>
          <cell r="I34">
            <v>32245.6</v>
          </cell>
          <cell r="J34">
            <v>31614.7</v>
          </cell>
          <cell r="K34">
            <v>33647.5</v>
          </cell>
          <cell r="L34">
            <v>34686.4</v>
          </cell>
          <cell r="M34">
            <v>34601.2</v>
          </cell>
          <cell r="N34">
            <v>391239.60000000003</v>
          </cell>
        </row>
        <row r="35">
          <cell r="A35" t="str">
            <v>SAN JUAN</v>
          </cell>
          <cell r="B35">
            <v>30650.4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</v>
          </cell>
          <cell r="H35">
            <v>27397.2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</v>
          </cell>
          <cell r="N35">
            <v>345038</v>
          </cell>
        </row>
        <row r="36">
          <cell r="A36" t="str">
            <v>SAN LUIS</v>
          </cell>
          <cell r="B36">
            <v>20695.6</v>
          </cell>
          <cell r="C36">
            <v>18371.4</v>
          </cell>
          <cell r="D36">
            <v>17885.2</v>
          </cell>
          <cell r="E36">
            <v>16947.2</v>
          </cell>
          <cell r="F36">
            <v>19374.6</v>
          </cell>
          <cell r="G36">
            <v>21878.6</v>
          </cell>
          <cell r="H36">
            <v>18498.9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81035.9</v>
          </cell>
          <cell r="C38">
            <v>71935.2</v>
          </cell>
          <cell r="D38">
            <v>70031.4</v>
          </cell>
          <cell r="E38">
            <v>66358.7</v>
          </cell>
          <cell r="F38">
            <v>75863.6</v>
          </cell>
          <cell r="G38">
            <v>85667.9</v>
          </cell>
          <cell r="H38">
            <v>72434.6</v>
          </cell>
          <cell r="I38">
            <v>75185.7</v>
          </cell>
          <cell r="J38">
            <v>73714.7</v>
          </cell>
          <cell r="K38">
            <v>78454.4</v>
          </cell>
          <cell r="L38">
            <v>80876.8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37461.6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34757.2</v>
          </cell>
          <cell r="J39">
            <v>34077.2</v>
          </cell>
          <cell r="K39">
            <v>36268.3</v>
          </cell>
          <cell r="L39">
            <v>37388.1</v>
          </cell>
          <cell r="M39">
            <v>37296.3</v>
          </cell>
          <cell r="N39">
            <v>421713.19999999995</v>
          </cell>
        </row>
        <row r="40">
          <cell r="A40" t="str">
            <v>TUCUMAN</v>
          </cell>
          <cell r="B40">
            <v>43137.6</v>
          </cell>
          <cell r="C40">
            <v>38293.1</v>
          </cell>
          <cell r="D40">
            <v>37279.7</v>
          </cell>
          <cell r="E40">
            <v>35324.6</v>
          </cell>
          <cell r="F40">
            <v>40384.3</v>
          </cell>
          <cell r="G40">
            <v>45603.4</v>
          </cell>
          <cell r="H40">
            <v>38559</v>
          </cell>
          <cell r="I40">
            <v>40023.4</v>
          </cell>
          <cell r="J40">
            <v>39240.4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</v>
          </cell>
          <cell r="D41">
            <v>782261.8999999999</v>
          </cell>
          <cell r="E41">
            <v>741236.3999999998</v>
          </cell>
          <cell r="F41">
            <v>847407.5999999999</v>
          </cell>
          <cell r="G41">
            <v>956923.2000000001</v>
          </cell>
          <cell r="H41">
            <v>809105.6999999998</v>
          </cell>
          <cell r="I41">
            <v>839835.7999999999</v>
          </cell>
          <cell r="J41">
            <v>823404.1000000001</v>
          </cell>
          <cell r="K41">
            <v>876347.6000000001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813787.9999999999</v>
          </cell>
          <cell r="D43">
            <v>792260.3999999999</v>
          </cell>
          <cell r="E43">
            <v>750727.9999999998</v>
          </cell>
          <cell r="F43">
            <v>858210.8999999999</v>
          </cell>
          <cell r="G43">
            <v>969079.5000000001</v>
          </cell>
          <cell r="H43">
            <v>819435.7999999998</v>
          </cell>
          <cell r="I43">
            <v>850545.6</v>
          </cell>
          <cell r="J43">
            <v>833910.9000000001</v>
          </cell>
          <cell r="K43">
            <v>887508.5000000001</v>
          </cell>
          <cell r="L43">
            <v>914901.7</v>
          </cell>
          <cell r="M43">
            <v>912656</v>
          </cell>
          <cell r="N43">
            <v>10319725.2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17881.6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17811.1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A52"/>
  <sheetViews>
    <sheetView tabSelected="1" zoomScale="80" zoomScaleNormal="80" zoomScalePageLayoutView="0" workbookViewId="0" topLeftCell="A1">
      <selection activeCell="A52" sqref="A1:T52"/>
    </sheetView>
  </sheetViews>
  <sheetFormatPr defaultColWidth="11.421875" defaultRowHeight="18" customHeight="1"/>
  <cols>
    <col min="1" max="1" width="69.8515625" style="2" customWidth="1"/>
    <col min="2" max="2" width="18.8515625" style="2" customWidth="1"/>
    <col min="3" max="3" width="13.00390625" style="2" customWidth="1"/>
    <col min="4" max="4" width="15.28125" style="2" customWidth="1"/>
    <col min="5" max="5" width="13.00390625" style="2" customWidth="1"/>
    <col min="6" max="8" width="11.421875" style="2" customWidth="1"/>
    <col min="9" max="9" width="13.421875" style="2" customWidth="1"/>
    <col min="10" max="10" width="14.421875" style="2" customWidth="1"/>
    <col min="11" max="12" width="11.421875" style="2" customWidth="1"/>
    <col min="13" max="16384" width="11.421875" style="2" customWidth="1"/>
  </cols>
  <sheetData>
    <row r="7" spans="1:20" ht="18" customHeight="1">
      <c r="A7" s="1" t="s">
        <v>0</v>
      </c>
      <c r="T7" s="3" t="s">
        <v>1</v>
      </c>
    </row>
    <row r="8" ht="18" customHeight="1">
      <c r="A8" s="1" t="s">
        <v>2</v>
      </c>
    </row>
    <row r="9" ht="18" customHeight="1">
      <c r="A9" s="4" t="s">
        <v>3</v>
      </c>
    </row>
    <row r="10" ht="18" customHeight="1" thickBot="1">
      <c r="A10" s="2" t="s">
        <v>4</v>
      </c>
    </row>
    <row r="11" spans="1:27" ht="18" customHeight="1" thickBot="1">
      <c r="A11" s="28"/>
      <c r="B11" s="5"/>
      <c r="C11" s="26" t="s">
        <v>5</v>
      </c>
      <c r="D11" s="30"/>
      <c r="E11" s="27"/>
      <c r="F11" s="6"/>
      <c r="G11" s="6"/>
      <c r="H11" s="6"/>
      <c r="I11" s="6"/>
      <c r="J11" s="6"/>
      <c r="K11" s="6"/>
      <c r="L11" s="6"/>
      <c r="M11" s="26" t="s">
        <v>6</v>
      </c>
      <c r="N11" s="30"/>
      <c r="O11" s="30"/>
      <c r="P11" s="30"/>
      <c r="Q11" s="30"/>
      <c r="R11" s="30"/>
      <c r="S11" s="27"/>
      <c r="T11" s="6"/>
      <c r="U11" s="7"/>
      <c r="V11" s="7"/>
      <c r="W11" s="7"/>
      <c r="X11" s="7"/>
      <c r="Y11" s="7"/>
      <c r="Z11" s="7"/>
      <c r="AA11" s="7"/>
    </row>
    <row r="12" spans="1:27" ht="18" customHeight="1" thickBot="1">
      <c r="A12" s="29"/>
      <c r="B12" s="8" t="s">
        <v>7</v>
      </c>
      <c r="C12" s="9"/>
      <c r="D12" s="8" t="s">
        <v>8</v>
      </c>
      <c r="E12" s="8" t="s">
        <v>9</v>
      </c>
      <c r="F12" s="8" t="s">
        <v>10</v>
      </c>
      <c r="G12" s="8" t="s">
        <v>11</v>
      </c>
      <c r="H12" s="8" t="s">
        <v>12</v>
      </c>
      <c r="I12" s="8" t="s">
        <v>13</v>
      </c>
      <c r="J12" s="8" t="s">
        <v>14</v>
      </c>
      <c r="K12" s="8" t="s">
        <v>15</v>
      </c>
      <c r="L12" s="8" t="s">
        <v>16</v>
      </c>
      <c r="M12" s="31" t="s">
        <v>17</v>
      </c>
      <c r="N12" s="32"/>
      <c r="O12" s="31" t="s">
        <v>18</v>
      </c>
      <c r="P12" s="33"/>
      <c r="Q12" s="33"/>
      <c r="R12" s="32"/>
      <c r="S12" s="8"/>
      <c r="T12" s="8"/>
      <c r="U12" s="10"/>
      <c r="V12" s="10"/>
      <c r="W12" s="10"/>
      <c r="X12" s="7"/>
      <c r="Y12" s="7"/>
      <c r="Z12" s="7"/>
      <c r="AA12" s="7"/>
    </row>
    <row r="13" spans="1:27" ht="18" customHeight="1" thickBot="1">
      <c r="A13" s="8" t="s">
        <v>57</v>
      </c>
      <c r="B13" s="11"/>
      <c r="C13" s="8" t="s">
        <v>19</v>
      </c>
      <c r="D13" s="8" t="s">
        <v>20</v>
      </c>
      <c r="E13" s="8" t="s">
        <v>21</v>
      </c>
      <c r="F13" s="8"/>
      <c r="G13" s="8"/>
      <c r="H13" s="8"/>
      <c r="I13" s="8"/>
      <c r="J13" s="8" t="s">
        <v>22</v>
      </c>
      <c r="K13" s="8"/>
      <c r="L13" s="8"/>
      <c r="M13" s="8" t="s">
        <v>23</v>
      </c>
      <c r="N13" s="8" t="s">
        <v>24</v>
      </c>
      <c r="O13" s="26" t="s">
        <v>25</v>
      </c>
      <c r="P13" s="27"/>
      <c r="Q13" s="26" t="s">
        <v>26</v>
      </c>
      <c r="R13" s="27"/>
      <c r="S13" s="8" t="s">
        <v>27</v>
      </c>
      <c r="T13" s="8" t="s">
        <v>28</v>
      </c>
      <c r="U13" s="7"/>
      <c r="V13" s="7"/>
      <c r="W13" s="7"/>
      <c r="X13" s="7"/>
      <c r="Y13" s="7"/>
      <c r="Z13" s="7"/>
      <c r="AA13" s="7"/>
    </row>
    <row r="14" spans="1:27" ht="18" customHeight="1">
      <c r="A14" s="8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 t="s">
        <v>29</v>
      </c>
      <c r="N14" s="8"/>
      <c r="O14" s="8" t="s">
        <v>30</v>
      </c>
      <c r="P14" s="8" t="s">
        <v>24</v>
      </c>
      <c r="Q14" s="8" t="s">
        <v>30</v>
      </c>
      <c r="R14" s="8" t="s">
        <v>24</v>
      </c>
      <c r="S14" s="8" t="s">
        <v>31</v>
      </c>
      <c r="T14" s="8"/>
      <c r="U14" s="7"/>
      <c r="V14" s="7"/>
      <c r="W14" s="7"/>
      <c r="X14" s="7"/>
      <c r="Y14" s="7"/>
      <c r="Z14" s="7"/>
      <c r="AA14" s="7"/>
    </row>
    <row r="15" spans="1:27" ht="18" customHeight="1">
      <c r="A15" s="8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 t="s">
        <v>29</v>
      </c>
      <c r="P15" s="8"/>
      <c r="Q15" s="8" t="s">
        <v>29</v>
      </c>
      <c r="R15" s="8"/>
      <c r="S15" s="8" t="s">
        <v>32</v>
      </c>
      <c r="T15" s="8"/>
      <c r="U15" s="7"/>
      <c r="V15" s="7"/>
      <c r="W15" s="7"/>
      <c r="X15" s="7"/>
      <c r="Y15" s="7"/>
      <c r="Z15" s="7"/>
      <c r="AA15" s="7"/>
    </row>
    <row r="16" spans="1:27" ht="18" customHeight="1" thickBot="1">
      <c r="A16" s="12"/>
      <c r="B16" s="11"/>
      <c r="C16" s="8" t="s">
        <v>33</v>
      </c>
      <c r="D16" s="8" t="s">
        <v>34</v>
      </c>
      <c r="E16" s="8" t="s">
        <v>35</v>
      </c>
      <c r="F16" s="8"/>
      <c r="G16" s="8"/>
      <c r="H16" s="8"/>
      <c r="I16" s="8"/>
      <c r="J16" s="8"/>
      <c r="K16" s="8"/>
      <c r="L16" s="8"/>
      <c r="M16" s="8" t="s">
        <v>36</v>
      </c>
      <c r="N16" s="8" t="s">
        <v>37</v>
      </c>
      <c r="O16" s="8" t="s">
        <v>38</v>
      </c>
      <c r="P16" s="8" t="s">
        <v>39</v>
      </c>
      <c r="Q16" s="8" t="s">
        <v>40</v>
      </c>
      <c r="R16" s="8" t="s">
        <v>41</v>
      </c>
      <c r="S16" s="8"/>
      <c r="T16" s="8"/>
      <c r="U16" s="7"/>
      <c r="V16" s="7"/>
      <c r="W16" s="7"/>
      <c r="X16" s="7"/>
      <c r="Y16" s="7"/>
      <c r="Z16" s="7"/>
      <c r="AA16" s="7"/>
    </row>
    <row r="17" spans="1:20" ht="18" customHeight="1" thickBot="1">
      <c r="A17" s="13" t="s">
        <v>42</v>
      </c>
      <c r="B17" s="14">
        <f>+B19+B24</f>
        <v>1328</v>
      </c>
      <c r="C17" s="14">
        <f aca="true" t="shared" si="0" ref="C17:T17">+C19+C24</f>
        <v>5291</v>
      </c>
      <c r="D17" s="14">
        <f t="shared" si="0"/>
        <v>506</v>
      </c>
      <c r="E17" s="14">
        <f>+E19+E24</f>
        <v>5797</v>
      </c>
      <c r="F17" s="14">
        <f t="shared" si="0"/>
        <v>2889</v>
      </c>
      <c r="G17" s="14">
        <f t="shared" si="0"/>
        <v>747</v>
      </c>
      <c r="H17" s="14">
        <f t="shared" si="0"/>
        <v>7642</v>
      </c>
      <c r="I17" s="14">
        <f t="shared" si="0"/>
        <v>742</v>
      </c>
      <c r="J17" s="14">
        <f t="shared" si="0"/>
        <v>0</v>
      </c>
      <c r="K17" s="14">
        <f t="shared" si="0"/>
        <v>2818</v>
      </c>
      <c r="L17" s="14">
        <f t="shared" si="0"/>
        <v>21963</v>
      </c>
      <c r="M17" s="14">
        <f t="shared" si="0"/>
        <v>11442</v>
      </c>
      <c r="N17" s="14">
        <f t="shared" si="0"/>
        <v>0</v>
      </c>
      <c r="O17" s="14">
        <f t="shared" si="0"/>
        <v>98120</v>
      </c>
      <c r="P17" s="14">
        <f t="shared" si="0"/>
        <v>0</v>
      </c>
      <c r="Q17" s="23">
        <f t="shared" si="0"/>
        <v>5451.111111111111</v>
      </c>
      <c r="R17" s="23">
        <f t="shared" si="0"/>
        <v>0</v>
      </c>
      <c r="S17" s="23">
        <f t="shared" si="0"/>
        <v>16893.11111111111</v>
      </c>
      <c r="T17" s="23">
        <f t="shared" si="0"/>
        <v>38856.11111111111</v>
      </c>
    </row>
    <row r="18" spans="1:20" ht="18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" customHeight="1">
      <c r="A19" s="17" t="s">
        <v>43</v>
      </c>
      <c r="B19" s="16">
        <f>+B20+B21+B22+B23</f>
        <v>1328</v>
      </c>
      <c r="C19" s="16">
        <f aca="true" t="shared" si="1" ref="C19:K19">+C20+C21+C22+C23</f>
        <v>5291</v>
      </c>
      <c r="D19" s="16">
        <f t="shared" si="1"/>
        <v>506</v>
      </c>
      <c r="E19" s="16">
        <f t="shared" si="1"/>
        <v>5797</v>
      </c>
      <c r="F19" s="16">
        <f t="shared" si="1"/>
        <v>2889</v>
      </c>
      <c r="G19" s="16">
        <f t="shared" si="1"/>
        <v>747</v>
      </c>
      <c r="H19" s="16">
        <f t="shared" si="1"/>
        <v>7642</v>
      </c>
      <c r="I19" s="16">
        <f t="shared" si="1"/>
        <v>742</v>
      </c>
      <c r="J19" s="16">
        <f t="shared" si="1"/>
        <v>0</v>
      </c>
      <c r="K19" s="16">
        <f t="shared" si="1"/>
        <v>785</v>
      </c>
      <c r="L19" s="16">
        <f aca="true" t="shared" si="2" ref="L19:L26">+B19+E19+F19+G19+H19+I19+J19+K19</f>
        <v>19930</v>
      </c>
      <c r="M19" s="16">
        <f>SUM(M20:M23)</f>
        <v>10051</v>
      </c>
      <c r="N19" s="16">
        <f aca="true" t="shared" si="3" ref="N19:T19">SUM(N20:N23)</f>
        <v>0</v>
      </c>
      <c r="O19" s="16">
        <f t="shared" si="3"/>
        <v>84859</v>
      </c>
      <c r="P19" s="16">
        <f t="shared" si="3"/>
        <v>0</v>
      </c>
      <c r="Q19" s="22">
        <f t="shared" si="3"/>
        <v>4714.388888888889</v>
      </c>
      <c r="R19" s="22">
        <f t="shared" si="3"/>
        <v>0</v>
      </c>
      <c r="S19" s="22">
        <f t="shared" si="3"/>
        <v>14765.388888888889</v>
      </c>
      <c r="T19" s="22">
        <f t="shared" si="3"/>
        <v>34695.38888888889</v>
      </c>
    </row>
    <row r="20" spans="1:20" ht="18" customHeight="1">
      <c r="A20" s="17" t="s">
        <v>44</v>
      </c>
      <c r="B20" s="16">
        <v>1328</v>
      </c>
      <c r="C20" s="16">
        <v>5291</v>
      </c>
      <c r="D20" s="16">
        <v>506</v>
      </c>
      <c r="E20" s="16">
        <f>+C20+D20</f>
        <v>5797</v>
      </c>
      <c r="F20" s="16">
        <v>2889</v>
      </c>
      <c r="G20" s="16"/>
      <c r="H20" s="16">
        <v>7642</v>
      </c>
      <c r="I20" s="16">
        <v>742</v>
      </c>
      <c r="J20" s="16"/>
      <c r="K20" s="16"/>
      <c r="L20" s="16">
        <f t="shared" si="2"/>
        <v>18398</v>
      </c>
      <c r="M20" s="16">
        <v>10051</v>
      </c>
      <c r="N20" s="16"/>
      <c r="O20" s="16">
        <v>84859</v>
      </c>
      <c r="P20" s="16"/>
      <c r="Q20" s="22">
        <f>+O20/18</f>
        <v>4714.388888888889</v>
      </c>
      <c r="R20" s="16"/>
      <c r="S20" s="22">
        <f>+M20++N20+Q20+R20</f>
        <v>14765.388888888889</v>
      </c>
      <c r="T20" s="22">
        <f aca="true" t="shared" si="4" ref="T20:T26">+L20+S20</f>
        <v>33163.38888888889</v>
      </c>
    </row>
    <row r="21" spans="1:20" ht="18" customHeight="1">
      <c r="A21" s="17" t="s">
        <v>45</v>
      </c>
      <c r="B21" s="16"/>
      <c r="C21" s="16"/>
      <c r="D21" s="16"/>
      <c r="E21" s="16">
        <f>+C21+D21</f>
        <v>0</v>
      </c>
      <c r="F21" s="16"/>
      <c r="G21" s="16">
        <v>747</v>
      </c>
      <c r="H21" s="16"/>
      <c r="I21" s="16"/>
      <c r="J21" s="16"/>
      <c r="K21" s="16">
        <v>631</v>
      </c>
      <c r="L21" s="16">
        <f t="shared" si="2"/>
        <v>1378</v>
      </c>
      <c r="M21" s="16"/>
      <c r="N21" s="16"/>
      <c r="O21" s="16"/>
      <c r="P21" s="16"/>
      <c r="Q21" s="16"/>
      <c r="R21" s="16"/>
      <c r="S21" s="16"/>
      <c r="T21" s="22">
        <f t="shared" si="4"/>
        <v>1378</v>
      </c>
    </row>
    <row r="22" spans="1:20" ht="18" customHeight="1">
      <c r="A22" s="17" t="s">
        <v>46</v>
      </c>
      <c r="B22" s="16"/>
      <c r="C22" s="16"/>
      <c r="D22" s="16"/>
      <c r="E22" s="16">
        <f>+C22+D22</f>
        <v>0</v>
      </c>
      <c r="F22" s="16"/>
      <c r="G22" s="16"/>
      <c r="H22" s="16"/>
      <c r="I22" s="16"/>
      <c r="J22" s="16"/>
      <c r="K22" s="16"/>
      <c r="L22" s="16">
        <f t="shared" si="2"/>
        <v>0</v>
      </c>
      <c r="M22" s="16"/>
      <c r="N22" s="16"/>
      <c r="O22" s="16"/>
      <c r="P22" s="16"/>
      <c r="Q22" s="16"/>
      <c r="R22" s="16"/>
      <c r="S22" s="16"/>
      <c r="T22" s="22">
        <f t="shared" si="4"/>
        <v>0</v>
      </c>
    </row>
    <row r="23" spans="1:20" ht="18" customHeight="1">
      <c r="A23" s="17" t="s">
        <v>47</v>
      </c>
      <c r="B23" s="16"/>
      <c r="C23" s="16"/>
      <c r="D23" s="16"/>
      <c r="E23" s="16">
        <f>+C23+D23</f>
        <v>0</v>
      </c>
      <c r="F23" s="16"/>
      <c r="G23" s="16"/>
      <c r="H23" s="16"/>
      <c r="I23" s="16"/>
      <c r="J23" s="16"/>
      <c r="K23" s="16">
        <v>154</v>
      </c>
      <c r="L23" s="16">
        <f t="shared" si="2"/>
        <v>154</v>
      </c>
      <c r="M23" s="16"/>
      <c r="N23" s="16"/>
      <c r="O23" s="16"/>
      <c r="P23" s="16"/>
      <c r="Q23" s="16"/>
      <c r="R23" s="16"/>
      <c r="S23" s="16"/>
      <c r="T23" s="22">
        <f t="shared" si="4"/>
        <v>154</v>
      </c>
    </row>
    <row r="24" spans="1:20" ht="18" customHeight="1">
      <c r="A24" s="17" t="s">
        <v>48</v>
      </c>
      <c r="B24" s="16">
        <f>+B25+B26</f>
        <v>0</v>
      </c>
      <c r="C24" s="16">
        <f aca="true" t="shared" si="5" ref="C24:K24">+C25+C26</f>
        <v>0</v>
      </c>
      <c r="D24" s="16">
        <f t="shared" si="5"/>
        <v>0</v>
      </c>
      <c r="E24" s="16">
        <f t="shared" si="5"/>
        <v>0</v>
      </c>
      <c r="F24" s="16">
        <f t="shared" si="5"/>
        <v>0</v>
      </c>
      <c r="G24" s="16">
        <f t="shared" si="5"/>
        <v>0</v>
      </c>
      <c r="H24" s="16">
        <f t="shared" si="5"/>
        <v>0</v>
      </c>
      <c r="I24" s="16">
        <f t="shared" si="5"/>
        <v>0</v>
      </c>
      <c r="J24" s="16">
        <f t="shared" si="5"/>
        <v>0</v>
      </c>
      <c r="K24" s="16">
        <f t="shared" si="5"/>
        <v>2033</v>
      </c>
      <c r="L24" s="16">
        <f t="shared" si="2"/>
        <v>2033</v>
      </c>
      <c r="M24" s="16">
        <f aca="true" t="shared" si="6" ref="M24:S24">SUM(M25:M26)</f>
        <v>1391</v>
      </c>
      <c r="N24" s="16">
        <f t="shared" si="6"/>
        <v>0</v>
      </c>
      <c r="O24" s="16">
        <f t="shared" si="6"/>
        <v>13261</v>
      </c>
      <c r="P24" s="16">
        <f t="shared" si="6"/>
        <v>0</v>
      </c>
      <c r="Q24" s="22">
        <f t="shared" si="6"/>
        <v>736.7222222222222</v>
      </c>
      <c r="R24" s="16">
        <f t="shared" si="6"/>
        <v>0</v>
      </c>
      <c r="S24" s="22">
        <f t="shared" si="6"/>
        <v>2127.722222222222</v>
      </c>
      <c r="T24" s="22">
        <f t="shared" si="4"/>
        <v>4160.722222222223</v>
      </c>
    </row>
    <row r="25" spans="1:20" ht="18" customHeight="1">
      <c r="A25" s="17" t="s">
        <v>49</v>
      </c>
      <c r="B25" s="16"/>
      <c r="C25" s="16"/>
      <c r="D25" s="16"/>
      <c r="E25" s="16">
        <f>+C25+D25</f>
        <v>0</v>
      </c>
      <c r="F25" s="16"/>
      <c r="G25" s="16"/>
      <c r="H25" s="16"/>
      <c r="I25" s="16"/>
      <c r="J25" s="16"/>
      <c r="K25" s="16">
        <v>353</v>
      </c>
      <c r="L25" s="16">
        <f t="shared" si="2"/>
        <v>353</v>
      </c>
      <c r="M25" s="16"/>
      <c r="N25" s="16"/>
      <c r="O25" s="16"/>
      <c r="P25" s="16"/>
      <c r="Q25" s="16"/>
      <c r="R25" s="16"/>
      <c r="S25" s="22"/>
      <c r="T25" s="22">
        <f t="shared" si="4"/>
        <v>353</v>
      </c>
    </row>
    <row r="26" spans="1:20" ht="18" customHeight="1" thickBot="1">
      <c r="A26" s="17" t="s">
        <v>50</v>
      </c>
      <c r="B26" s="16"/>
      <c r="C26" s="16"/>
      <c r="D26" s="16"/>
      <c r="E26" s="16">
        <f>+C26+D26</f>
        <v>0</v>
      </c>
      <c r="F26" s="16"/>
      <c r="G26" s="16"/>
      <c r="H26" s="16"/>
      <c r="I26" s="16"/>
      <c r="J26" s="16"/>
      <c r="K26" s="16">
        <v>1680</v>
      </c>
      <c r="L26" s="16">
        <f t="shared" si="2"/>
        <v>1680</v>
      </c>
      <c r="M26" s="24">
        <v>1391</v>
      </c>
      <c r="N26" s="24"/>
      <c r="O26" s="24">
        <f>12079+1182</f>
        <v>13261</v>
      </c>
      <c r="P26" s="24"/>
      <c r="Q26" s="25">
        <f>+O26/18</f>
        <v>736.7222222222222</v>
      </c>
      <c r="R26" s="24"/>
      <c r="S26" s="25">
        <f>+M26+N26+Q26+R26</f>
        <v>2127.722222222222</v>
      </c>
      <c r="T26" s="22">
        <f t="shared" si="4"/>
        <v>3807.722222222222</v>
      </c>
    </row>
    <row r="27" spans="1:20" ht="18" customHeight="1" thickBot="1">
      <c r="A27" s="13" t="s">
        <v>51</v>
      </c>
      <c r="B27" s="14">
        <f>+B29+B34</f>
        <v>38</v>
      </c>
      <c r="C27" s="14">
        <f aca="true" t="shared" si="7" ref="C27:T27">+C29+C34</f>
        <v>0</v>
      </c>
      <c r="D27" s="14">
        <f t="shared" si="7"/>
        <v>0</v>
      </c>
      <c r="E27" s="14">
        <f t="shared" si="7"/>
        <v>0</v>
      </c>
      <c r="F27" s="14">
        <f t="shared" si="7"/>
        <v>574</v>
      </c>
      <c r="G27" s="14">
        <f t="shared" si="7"/>
        <v>60</v>
      </c>
      <c r="H27" s="14">
        <f t="shared" si="7"/>
        <v>1218</v>
      </c>
      <c r="I27" s="14">
        <f t="shared" si="7"/>
        <v>0</v>
      </c>
      <c r="J27" s="14">
        <f t="shared" si="7"/>
        <v>0</v>
      </c>
      <c r="K27" s="14">
        <f t="shared" si="7"/>
        <v>2</v>
      </c>
      <c r="L27" s="14">
        <f t="shared" si="7"/>
        <v>1892</v>
      </c>
      <c r="M27" s="14">
        <f t="shared" si="7"/>
        <v>0</v>
      </c>
      <c r="N27" s="14">
        <f t="shared" si="7"/>
        <v>0</v>
      </c>
      <c r="O27" s="14">
        <f t="shared" si="7"/>
        <v>0</v>
      </c>
      <c r="P27" s="14">
        <f t="shared" si="7"/>
        <v>0</v>
      </c>
      <c r="Q27" s="14">
        <f t="shared" si="7"/>
        <v>0</v>
      </c>
      <c r="R27" s="14">
        <f t="shared" si="7"/>
        <v>0</v>
      </c>
      <c r="S27" s="14">
        <f t="shared" si="7"/>
        <v>0</v>
      </c>
      <c r="T27" s="14">
        <f t="shared" si="7"/>
        <v>1892</v>
      </c>
    </row>
    <row r="28" spans="1:20" ht="18" customHeight="1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8" customHeight="1">
      <c r="A29" s="17" t="s">
        <v>43</v>
      </c>
      <c r="B29" s="16">
        <f>SUM(B30:B33)</f>
        <v>38</v>
      </c>
      <c r="C29" s="16">
        <f aca="true" t="shared" si="8" ref="C29:S29">SUM(C30:C33)</f>
        <v>0</v>
      </c>
      <c r="D29" s="16">
        <f t="shared" si="8"/>
        <v>0</v>
      </c>
      <c r="E29" s="16">
        <f t="shared" si="8"/>
        <v>0</v>
      </c>
      <c r="F29" s="16">
        <f t="shared" si="8"/>
        <v>574</v>
      </c>
      <c r="G29" s="16">
        <f t="shared" si="8"/>
        <v>60</v>
      </c>
      <c r="H29" s="16">
        <f t="shared" si="8"/>
        <v>1218</v>
      </c>
      <c r="I29" s="16">
        <f t="shared" si="8"/>
        <v>0</v>
      </c>
      <c r="J29" s="16">
        <f t="shared" si="8"/>
        <v>0</v>
      </c>
      <c r="K29" s="16">
        <f t="shared" si="8"/>
        <v>2</v>
      </c>
      <c r="L29" s="16">
        <f t="shared" si="8"/>
        <v>1892</v>
      </c>
      <c r="M29" s="16">
        <f t="shared" si="8"/>
        <v>0</v>
      </c>
      <c r="N29" s="16">
        <f t="shared" si="8"/>
        <v>0</v>
      </c>
      <c r="O29" s="16">
        <f t="shared" si="8"/>
        <v>0</v>
      </c>
      <c r="P29" s="16">
        <f t="shared" si="8"/>
        <v>0</v>
      </c>
      <c r="Q29" s="16">
        <f t="shared" si="8"/>
        <v>0</v>
      </c>
      <c r="R29" s="16">
        <f t="shared" si="8"/>
        <v>0</v>
      </c>
      <c r="S29" s="16">
        <f t="shared" si="8"/>
        <v>0</v>
      </c>
      <c r="T29" s="16">
        <f>+L29+S29</f>
        <v>1892</v>
      </c>
    </row>
    <row r="30" spans="1:20" ht="18" customHeight="1">
      <c r="A30" s="17" t="s">
        <v>44</v>
      </c>
      <c r="B30" s="16">
        <v>38</v>
      </c>
      <c r="C30" s="16"/>
      <c r="D30" s="16"/>
      <c r="E30" s="16">
        <f>+C30+D30</f>
        <v>0</v>
      </c>
      <c r="F30" s="16">
        <v>574</v>
      </c>
      <c r="G30" s="16"/>
      <c r="H30" s="16">
        <v>1218</v>
      </c>
      <c r="I30" s="16"/>
      <c r="J30" s="16"/>
      <c r="K30" s="16"/>
      <c r="L30" s="16">
        <f>+B30+E30+F30+G30+H30+I30+J30+K30</f>
        <v>1830</v>
      </c>
      <c r="M30" s="16"/>
      <c r="N30" s="16"/>
      <c r="O30" s="16"/>
      <c r="P30" s="16"/>
      <c r="Q30" s="16"/>
      <c r="R30" s="16"/>
      <c r="S30" s="16">
        <f>+M30+N30+Q30+R30</f>
        <v>0</v>
      </c>
      <c r="T30" s="16">
        <f aca="true" t="shared" si="9" ref="T30:T36">+L30+S30</f>
        <v>1830</v>
      </c>
    </row>
    <row r="31" spans="1:20" ht="18" customHeight="1">
      <c r="A31" s="17" t="s">
        <v>45</v>
      </c>
      <c r="B31" s="16"/>
      <c r="C31" s="16"/>
      <c r="D31" s="16"/>
      <c r="E31" s="16">
        <f>+C31+D31</f>
        <v>0</v>
      </c>
      <c r="F31" s="16"/>
      <c r="G31" s="16">
        <v>60</v>
      </c>
      <c r="H31" s="16"/>
      <c r="I31" s="16"/>
      <c r="J31" s="16"/>
      <c r="K31" s="16">
        <v>2</v>
      </c>
      <c r="L31" s="16">
        <f>+B31+E31+F31+G31+H31+I31+J31+K31</f>
        <v>62</v>
      </c>
      <c r="M31" s="16"/>
      <c r="N31" s="16"/>
      <c r="O31" s="16"/>
      <c r="P31" s="16"/>
      <c r="Q31" s="16"/>
      <c r="R31" s="16"/>
      <c r="S31" s="16">
        <f>+M31+N31+Q31+R31</f>
        <v>0</v>
      </c>
      <c r="T31" s="16">
        <f t="shared" si="9"/>
        <v>62</v>
      </c>
    </row>
    <row r="32" spans="1:20" ht="18" customHeight="1">
      <c r="A32" s="17" t="s">
        <v>46</v>
      </c>
      <c r="B32" s="16"/>
      <c r="C32" s="16"/>
      <c r="D32" s="16"/>
      <c r="E32" s="16">
        <f>+C32+D32</f>
        <v>0</v>
      </c>
      <c r="F32" s="16"/>
      <c r="G32" s="16"/>
      <c r="H32" s="16"/>
      <c r="I32" s="16"/>
      <c r="J32" s="16"/>
      <c r="K32" s="16"/>
      <c r="L32" s="16">
        <f>+B32+E32+F32+G32+H32+I32+J32+K32</f>
        <v>0</v>
      </c>
      <c r="M32" s="16"/>
      <c r="N32" s="16"/>
      <c r="O32" s="16"/>
      <c r="P32" s="16"/>
      <c r="Q32" s="16"/>
      <c r="R32" s="16"/>
      <c r="S32" s="16">
        <f>+M32+N32+Q32+R32</f>
        <v>0</v>
      </c>
      <c r="T32" s="16">
        <f t="shared" si="9"/>
        <v>0</v>
      </c>
    </row>
    <row r="33" spans="1:20" ht="18" customHeight="1">
      <c r="A33" s="17" t="s">
        <v>47</v>
      </c>
      <c r="B33" s="16"/>
      <c r="C33" s="16"/>
      <c r="D33" s="16"/>
      <c r="E33" s="16">
        <f>+C33+D33</f>
        <v>0</v>
      </c>
      <c r="F33" s="16"/>
      <c r="G33" s="16"/>
      <c r="H33" s="16"/>
      <c r="I33" s="16"/>
      <c r="J33" s="16"/>
      <c r="K33" s="16"/>
      <c r="L33" s="16">
        <f>+B33+E33+F33+G33+H33+I33+J33+K33</f>
        <v>0</v>
      </c>
      <c r="M33" s="16"/>
      <c r="N33" s="16"/>
      <c r="O33" s="16"/>
      <c r="P33" s="16"/>
      <c r="Q33" s="16"/>
      <c r="R33" s="16"/>
      <c r="S33" s="16">
        <f>+M33+N33+Q33+R33</f>
        <v>0</v>
      </c>
      <c r="T33" s="16">
        <f t="shared" si="9"/>
        <v>0</v>
      </c>
    </row>
    <row r="34" spans="1:20" ht="18" customHeight="1">
      <c r="A34" s="17" t="s">
        <v>48</v>
      </c>
      <c r="B34" s="16">
        <f>SUM(B35:B36)</f>
        <v>0</v>
      </c>
      <c r="C34" s="16">
        <f aca="true" t="shared" si="10" ref="C34:S34">SUM(C35:C36)</f>
        <v>0</v>
      </c>
      <c r="D34" s="16">
        <f t="shared" si="10"/>
        <v>0</v>
      </c>
      <c r="E34" s="16">
        <f t="shared" si="10"/>
        <v>0</v>
      </c>
      <c r="F34" s="16">
        <f t="shared" si="10"/>
        <v>0</v>
      </c>
      <c r="G34" s="16">
        <f t="shared" si="10"/>
        <v>0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6">
        <f t="shared" si="10"/>
        <v>0</v>
      </c>
      <c r="L34" s="16">
        <f t="shared" si="10"/>
        <v>0</v>
      </c>
      <c r="M34" s="16">
        <f t="shared" si="10"/>
        <v>0</v>
      </c>
      <c r="N34" s="16">
        <f t="shared" si="10"/>
        <v>0</v>
      </c>
      <c r="O34" s="16">
        <f t="shared" si="10"/>
        <v>0</v>
      </c>
      <c r="P34" s="16">
        <f t="shared" si="10"/>
        <v>0</v>
      </c>
      <c r="Q34" s="16">
        <f t="shared" si="10"/>
        <v>0</v>
      </c>
      <c r="R34" s="16">
        <f t="shared" si="10"/>
        <v>0</v>
      </c>
      <c r="S34" s="16">
        <f t="shared" si="10"/>
        <v>0</v>
      </c>
      <c r="T34" s="16">
        <f t="shared" si="9"/>
        <v>0</v>
      </c>
    </row>
    <row r="35" spans="1:20" ht="18" customHeight="1">
      <c r="A35" s="17" t="s">
        <v>49</v>
      </c>
      <c r="B35" s="16"/>
      <c r="C35" s="16"/>
      <c r="D35" s="16"/>
      <c r="E35" s="16">
        <f>+C35+D35</f>
        <v>0</v>
      </c>
      <c r="F35" s="16"/>
      <c r="G35" s="16"/>
      <c r="H35" s="16"/>
      <c r="I35" s="16"/>
      <c r="J35" s="16"/>
      <c r="K35" s="16"/>
      <c r="L35" s="16">
        <f>+B35+E35+F35+G35+H35+I35+J35+K35</f>
        <v>0</v>
      </c>
      <c r="M35" s="16"/>
      <c r="N35" s="16"/>
      <c r="O35" s="16"/>
      <c r="P35" s="16"/>
      <c r="Q35" s="16"/>
      <c r="R35" s="16"/>
      <c r="S35" s="16">
        <f>+M35+N35+Q35+R35</f>
        <v>0</v>
      </c>
      <c r="T35" s="16">
        <f t="shared" si="9"/>
        <v>0</v>
      </c>
    </row>
    <row r="36" spans="1:20" ht="18" customHeight="1" thickBot="1">
      <c r="A36" s="17" t="s">
        <v>50</v>
      </c>
      <c r="B36" s="16"/>
      <c r="C36" s="16"/>
      <c r="D36" s="16"/>
      <c r="E36" s="16">
        <f>+C36+D36</f>
        <v>0</v>
      </c>
      <c r="F36" s="16"/>
      <c r="G36" s="16"/>
      <c r="H36" s="16"/>
      <c r="I36" s="16"/>
      <c r="J36" s="16"/>
      <c r="K36" s="16"/>
      <c r="L36" s="16">
        <f>+B36+E36+F36+G36+H36+I36+J36+K36</f>
        <v>0</v>
      </c>
      <c r="M36" s="16"/>
      <c r="N36" s="16"/>
      <c r="O36" s="16"/>
      <c r="P36" s="16"/>
      <c r="Q36" s="16"/>
      <c r="R36" s="16"/>
      <c r="S36" s="16">
        <f>+M36+N36+Q36+R36</f>
        <v>0</v>
      </c>
      <c r="T36" s="16">
        <f t="shared" si="9"/>
        <v>0</v>
      </c>
    </row>
    <row r="37" spans="1:20" ht="18" customHeight="1" thickBot="1">
      <c r="A37" s="13" t="s">
        <v>52</v>
      </c>
      <c r="B37" s="1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8" customHeight="1">
      <c r="A38" s="17"/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8" customHeight="1">
      <c r="A39" s="17" t="s">
        <v>43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ht="18" customHeight="1">
      <c r="A40" s="17" t="s">
        <v>44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8" customHeight="1">
      <c r="A41" s="17" t="s">
        <v>45</v>
      </c>
      <c r="B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8" customHeight="1">
      <c r="A42" s="17" t="s">
        <v>46</v>
      </c>
      <c r="B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8" customHeight="1">
      <c r="A43" s="17" t="s">
        <v>47</v>
      </c>
      <c r="B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8" customHeight="1">
      <c r="A44" s="17" t="s">
        <v>48</v>
      </c>
      <c r="B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8" customHeight="1">
      <c r="A45" s="17" t="s">
        <v>49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8" customHeight="1">
      <c r="A46" s="17" t="s">
        <v>50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8" customHeight="1" thickBot="1">
      <c r="A47" s="20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8" customHeight="1" thickBot="1">
      <c r="A48" s="21" t="s">
        <v>28</v>
      </c>
      <c r="B48" s="14">
        <f>+B17+B27+B37</f>
        <v>1366</v>
      </c>
      <c r="C48" s="14">
        <f aca="true" t="shared" si="11" ref="C48:T48">+C17+C27+C37</f>
        <v>5291</v>
      </c>
      <c r="D48" s="14">
        <f t="shared" si="11"/>
        <v>506</v>
      </c>
      <c r="E48" s="14">
        <f t="shared" si="11"/>
        <v>5797</v>
      </c>
      <c r="F48" s="14">
        <f t="shared" si="11"/>
        <v>3463</v>
      </c>
      <c r="G48" s="14">
        <f t="shared" si="11"/>
        <v>807</v>
      </c>
      <c r="H48" s="14">
        <f t="shared" si="11"/>
        <v>8860</v>
      </c>
      <c r="I48" s="14">
        <f t="shared" si="11"/>
        <v>742</v>
      </c>
      <c r="J48" s="14">
        <f t="shared" si="11"/>
        <v>0</v>
      </c>
      <c r="K48" s="14">
        <f t="shared" si="11"/>
        <v>2820</v>
      </c>
      <c r="L48" s="14">
        <f t="shared" si="11"/>
        <v>23855</v>
      </c>
      <c r="M48" s="14">
        <f t="shared" si="11"/>
        <v>11442</v>
      </c>
      <c r="N48" s="14">
        <f t="shared" si="11"/>
        <v>0</v>
      </c>
      <c r="O48" s="14">
        <f t="shared" si="11"/>
        <v>98120</v>
      </c>
      <c r="P48" s="14">
        <f t="shared" si="11"/>
        <v>0</v>
      </c>
      <c r="Q48" s="23">
        <f t="shared" si="11"/>
        <v>5451.111111111111</v>
      </c>
      <c r="R48" s="23">
        <f t="shared" si="11"/>
        <v>0</v>
      </c>
      <c r="S48" s="23">
        <f t="shared" si="11"/>
        <v>16893.11111111111</v>
      </c>
      <c r="T48" s="23">
        <f t="shared" si="11"/>
        <v>40748.11111111111</v>
      </c>
    </row>
    <row r="49" ht="18" customHeight="1">
      <c r="A49" s="2" t="s">
        <v>56</v>
      </c>
    </row>
    <row r="50" ht="18" customHeight="1">
      <c r="A50" s="2" t="s">
        <v>53</v>
      </c>
    </row>
    <row r="51" ht="18" customHeight="1">
      <c r="A51" s="2" t="s">
        <v>54</v>
      </c>
    </row>
    <row r="52" ht="18" customHeight="1">
      <c r="A52" s="4" t="s">
        <v>55</v>
      </c>
    </row>
  </sheetData>
  <sheetProtection/>
  <mergeCells count="7">
    <mergeCell ref="O13:P13"/>
    <mergeCell ref="Q13:R13"/>
    <mergeCell ref="A11:A12"/>
    <mergeCell ref="C11:E11"/>
    <mergeCell ref="M11:S11"/>
    <mergeCell ref="M12:N12"/>
    <mergeCell ref="O12:R12"/>
  </mergeCells>
  <printOptions/>
  <pageMargins left="0.25" right="0.25" top="0.75" bottom="0.75" header="0.3" footer="0.3"/>
  <pageSetup fitToHeight="1" fitToWidth="1" horizontalDpi="600" verticalDpi="600" orientation="landscape" paperSize="9" scale="46" r:id="rId2"/>
  <ignoredErrors>
    <ignoredError sqref="E34 L34 S34 E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crmau</dc:creator>
  <cp:keywords/>
  <dc:description/>
  <cp:lastModifiedBy>Claudia Colombo</cp:lastModifiedBy>
  <cp:lastPrinted>2021-06-23T22:59:32Z</cp:lastPrinted>
  <dcterms:created xsi:type="dcterms:W3CDTF">2017-07-27T20:02:09Z</dcterms:created>
  <dcterms:modified xsi:type="dcterms:W3CDTF">2021-06-23T22:59:52Z</dcterms:modified>
  <cp:category/>
  <cp:version/>
  <cp:contentType/>
  <cp:contentStatus/>
</cp:coreProperties>
</file>