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FIN FUN DICIEMBRE 202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<sst xmlns="http://schemas.openxmlformats.org/spreadsheetml/2006/main" count="51" uniqueCount="51">
  <si>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FINALIDAD Y FUNCION</t>
  </si>
  <si>
    <t>Administración Gubernamental</t>
  </si>
  <si>
    <t>Legislativa</t>
  </si>
  <si>
    <t>Judicial</t>
  </si>
  <si>
    <t>Dirección superior ejecutiva</t>
  </si>
  <si>
    <t>Relaciones interiores</t>
  </si>
  <si>
    <t>Administración fiscal</t>
  </si>
  <si>
    <t>Control de la gestión pública</t>
  </si>
  <si>
    <t>Información y estadísticas básicas</t>
  </si>
  <si>
    <t>Servicios de seguridad</t>
  </si>
  <si>
    <t>Seguridad interior</t>
  </si>
  <si>
    <t>Sistema penal</t>
  </si>
  <si>
    <t>Servicios sociales</t>
  </si>
  <si>
    <t>Salud</t>
  </si>
  <si>
    <t>Promoción y asistencia social</t>
  </si>
  <si>
    <t>Seguridad social</t>
  </si>
  <si>
    <t>Educación y cultura</t>
  </si>
  <si>
    <t>Ciencia y técnica</t>
  </si>
  <si>
    <t>Trabajo</t>
  </si>
  <si>
    <t>Vivienda y urbanismo</t>
  </si>
  <si>
    <t>Agua potable y alcantarillado</t>
  </si>
  <si>
    <t>Otros servicios urbanos</t>
  </si>
  <si>
    <t>Servicios económicos</t>
  </si>
  <si>
    <t>Energía, combustible y minería</t>
  </si>
  <si>
    <t>Comunicaciones</t>
  </si>
  <si>
    <t>Transporte</t>
  </si>
  <si>
    <t>Ecología y medio ambiente</t>
  </si>
  <si>
    <t>Agricultura</t>
  </si>
  <si>
    <t>Industria</t>
  </si>
  <si>
    <t>Comercio, turismo y otros servicios</t>
  </si>
  <si>
    <t>Seguros y finanzas</t>
  </si>
  <si>
    <t>TOTAL</t>
  </si>
  <si>
    <t>GASTOS 
CORRIENTES</t>
  </si>
  <si>
    <t>GASTOS DE 
CONSUMO</t>
  </si>
  <si>
    <t>PERSONAL</t>
  </si>
  <si>
    <t>BIENES Y 
SERVICIOS</t>
  </si>
  <si>
    <t>OTROS
 GASTOS</t>
  </si>
  <si>
    <t>RENTAS DE LA
 PROPIEDAD</t>
  </si>
  <si>
    <t>PREST.
SEG.SOCIAL</t>
  </si>
  <si>
    <t>TRANSF. 
CORRIENTES</t>
  </si>
  <si>
    <t>GASTOS 
DE CAPITAL</t>
  </si>
  <si>
    <t>INV.REAL 
DIRECTA</t>
  </si>
  <si>
    <t>TRANSF.
DE CAPITAL</t>
  </si>
  <si>
    <t>GASTO
TOTAL</t>
  </si>
  <si>
    <t>INVERSION 
FINANCIERA</t>
  </si>
  <si>
    <t>EROGACIONES DEVENGADAS POR FINALIDAD, FUNCION Y OBJETO DEL GASTO PARA LA ADMINISTRACIÓN PUBLICA NO FINANCIERA</t>
  </si>
  <si>
    <t>Deuda pública (Intereses y Gastos)</t>
  </si>
  <si>
    <t>Relaciones Exteriores</t>
  </si>
  <si>
    <t>Administracion de la Seguridad</t>
  </si>
  <si>
    <t>Administracion de los servicios económicos</t>
  </si>
  <si>
    <t>DICIEMBRE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</si>
</sst>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[$-2C0A]dddd\,\ d\ &quot;de&quot;\ mmmm\ &quot;de&quot;\ yyyy"/>
  </numFmts>
  <fonts count="46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Courier"/>
      <family val="3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37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53" applyAlignment="1">
      <alignment horizontal="left"/>
      <protection/>
    </xf>
    <xf numFmtId="0" fontId="2" fillId="0" borderId="0" xfId="53" applyFont="1" applyAlignment="1" quotePrefix="1">
      <alignment horizontal="left"/>
      <protection/>
    </xf>
    <xf numFmtId="37" fontId="5" fillId="0" borderId="10" xfId="54" applyFont="1" applyFill="1" applyBorder="1" applyAlignment="1">
      <alignment horizontal="center" vertical="center" wrapText="1"/>
      <protection/>
    </xf>
    <xf numFmtId="37" fontId="7" fillId="0" borderId="10" xfId="54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4" fillId="0" borderId="11" xfId="53" applyFont="1" applyBorder="1" applyAlignment="1">
      <alignment horizontal="left"/>
      <protection/>
    </xf>
    <xf numFmtId="0" fontId="9" fillId="0" borderId="10" xfId="53" applyFont="1" applyBorder="1" applyAlignment="1">
      <alignment horizontal="left" vertical="center"/>
      <protection/>
    </xf>
    <xf numFmtId="0" fontId="1" fillId="0" borderId="11" xfId="53" applyFont="1" applyBorder="1" applyAlignment="1">
      <alignment horizontal="left"/>
      <protection/>
    </xf>
    <xf numFmtId="0" fontId="9" fillId="33" borderId="11" xfId="53" applyFont="1" applyFill="1" applyBorder="1" applyAlignment="1">
      <alignment horizontal="left"/>
      <protection/>
    </xf>
    <xf numFmtId="0" fontId="9" fillId="0" borderId="11" xfId="53" applyFont="1" applyBorder="1" applyAlignment="1">
      <alignment horizontal="left"/>
      <protection/>
    </xf>
    <xf numFmtId="4" fontId="1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33" borderId="10" xfId="53" applyFont="1" applyFill="1" applyBorder="1" applyAlignment="1">
      <alignment horizontal="left"/>
      <protection/>
    </xf>
    <xf numFmtId="177" fontId="8" fillId="0" borderId="0" xfId="48" applyFont="1" applyFill="1" applyAlignment="1">
      <alignment/>
    </xf>
    <xf numFmtId="0" fontId="8" fillId="0" borderId="0" xfId="0" applyFont="1" applyFill="1" applyAlignment="1">
      <alignment/>
    </xf>
    <xf numFmtId="177" fontId="0" fillId="0" borderId="0" xfId="48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10" fillId="0" borderId="0" xfId="53" applyFont="1" applyAlignment="1">
      <alignment horizontal="left"/>
      <protection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77" fontId="0" fillId="0" borderId="0" xfId="48" applyFont="1" applyFill="1" applyBorder="1" applyAlignment="1">
      <alignment/>
    </xf>
    <xf numFmtId="0" fontId="0" fillId="0" borderId="0" xfId="0" applyFill="1" applyBorder="1" applyAlignment="1">
      <alignment/>
    </xf>
    <xf numFmtId="4" fontId="11" fillId="0" borderId="0" xfId="0" applyNumberFormat="1" applyFont="1" applyBorder="1" applyAlignment="1">
      <alignment horizontal="right"/>
    </xf>
    <xf numFmtId="177" fontId="1" fillId="0" borderId="0" xfId="48" applyFont="1" applyFill="1" applyAlignment="1">
      <alignment/>
    </xf>
    <xf numFmtId="177" fontId="0" fillId="0" borderId="0" xfId="48" applyFont="1" applyFill="1" applyAlignment="1">
      <alignment/>
    </xf>
    <xf numFmtId="0" fontId="0" fillId="0" borderId="0" xfId="0" applyFont="1" applyFill="1" applyAlignment="1">
      <alignment/>
    </xf>
    <xf numFmtId="49" fontId="9" fillId="0" borderId="0" xfId="53" applyNumberFormat="1" applyFont="1" applyAlignment="1">
      <alignment horizontal="left"/>
      <protection/>
    </xf>
    <xf numFmtId="0" fontId="9" fillId="0" borderId="0" xfId="53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nbase" xfId="53"/>
    <cellStyle name="Normal_PLANILL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133350</xdr:rowOff>
    </xdr:from>
    <xdr:to>
      <xdr:col>3</xdr:col>
      <xdr:colOff>76200</xdr:colOff>
      <xdr:row>2</xdr:row>
      <xdr:rowOff>466725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3350"/>
          <a:ext cx="6810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="50" zoomScaleNormal="50" zoomScalePageLayoutView="0" workbookViewId="0" topLeftCell="E30">
      <selection activeCell="A1" sqref="A1:N47"/>
    </sheetView>
  </sheetViews>
  <sheetFormatPr defaultColWidth="11.421875" defaultRowHeight="12.75"/>
  <cols>
    <col min="1" max="1" width="47.8515625" style="0" customWidth="1"/>
    <col min="2" max="2" width="30.140625" style="0" customWidth="1"/>
    <col min="3" max="5" width="28.7109375" style="0" customWidth="1"/>
    <col min="6" max="6" width="31.57421875" style="0" customWidth="1"/>
    <col min="7" max="8" width="28.7109375" style="0" customWidth="1"/>
    <col min="9" max="9" width="30.140625" style="0" customWidth="1"/>
    <col min="10" max="14" width="28.7109375" style="0" customWidth="1"/>
    <col min="15" max="15" width="24.7109375" style="19" bestFit="1" customWidth="1"/>
    <col min="16" max="16" width="20.7109375" style="19" bestFit="1" customWidth="1"/>
    <col min="17" max="17" width="24.140625" style="19" bestFit="1" customWidth="1"/>
    <col min="18" max="16384" width="11.421875" style="20" customWidth="1"/>
  </cols>
  <sheetData>
    <row r="1" ht="39.75" customHeight="1">
      <c r="J1" s="28"/>
    </row>
    <row r="2" ht="39.75" customHeight="1">
      <c r="B2" s="21"/>
    </row>
    <row r="3" ht="39.75" customHeight="1">
      <c r="B3" s="22"/>
    </row>
    <row r="4" spans="1:17" s="35" customFormat="1" ht="39.75" customHeight="1">
      <c r="A4" s="37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4"/>
      <c r="P4" s="34"/>
      <c r="Q4" s="34"/>
    </row>
    <row r="5" spans="1:10" ht="39.75" customHeight="1">
      <c r="A5" s="2"/>
      <c r="J5" s="28"/>
    </row>
    <row r="6" spans="1:12" ht="39.75" customHeight="1">
      <c r="A6" s="36" t="s">
        <v>50</v>
      </c>
      <c r="I6" s="28"/>
      <c r="L6" s="30"/>
    </row>
    <row r="7" spans="1:11" ht="39.75" customHeight="1">
      <c r="A7" s="1"/>
      <c r="K7" s="28"/>
    </row>
    <row r="8" spans="1:14" ht="77.25" customHeight="1">
      <c r="A8" s="7" t="s">
        <v>0</v>
      </c>
      <c r="B8" s="3" t="s">
        <v>32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37</v>
      </c>
      <c r="H8" s="4" t="s">
        <v>38</v>
      </c>
      <c r="I8" s="4" t="s">
        <v>39</v>
      </c>
      <c r="J8" s="3" t="s">
        <v>40</v>
      </c>
      <c r="K8" s="4" t="s">
        <v>41</v>
      </c>
      <c r="L8" s="4" t="s">
        <v>42</v>
      </c>
      <c r="M8" s="4" t="s">
        <v>44</v>
      </c>
      <c r="N8" s="3" t="s">
        <v>43</v>
      </c>
    </row>
    <row r="9" spans="1:14" ht="34.5" customHeight="1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7" s="18" customFormat="1" ht="34.5" customHeight="1">
      <c r="A10" s="9" t="s">
        <v>1</v>
      </c>
      <c r="B10" s="12">
        <f>+C10+G10+H10+I10</f>
        <v>26375949610.616005</v>
      </c>
      <c r="C10" s="12">
        <f>+D10+E10+F10</f>
        <v>10303411538.226002</v>
      </c>
      <c r="D10" s="12">
        <f>SUM(D11:D18)</f>
        <v>9143620409.830002</v>
      </c>
      <c r="E10" s="12">
        <f aca="true" t="shared" si="0" ref="E10:M10">SUM(E11:E18)</f>
        <v>1159791128.396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16072538072.390001</v>
      </c>
      <c r="J10" s="12">
        <f>SUM(K10:M10)</f>
        <v>136376783.7</v>
      </c>
      <c r="K10" s="12">
        <f>SUM(K11:K18)</f>
        <v>136376783.7</v>
      </c>
      <c r="L10" s="12">
        <f t="shared" si="0"/>
        <v>0</v>
      </c>
      <c r="M10" s="12">
        <f t="shared" si="0"/>
        <v>0</v>
      </c>
      <c r="N10" s="12">
        <f>SUM(N11:N18)</f>
        <v>26512326394.316006</v>
      </c>
      <c r="O10" s="17"/>
      <c r="P10" s="17"/>
      <c r="Q10" s="17"/>
    </row>
    <row r="11" spans="1:14" ht="34.5" customHeight="1">
      <c r="A11" s="10" t="s">
        <v>2</v>
      </c>
      <c r="B11" s="24">
        <f aca="true" t="shared" si="1" ref="B11:B47">+C11+G11+H11+I11</f>
        <v>1390569555.3199997</v>
      </c>
      <c r="C11" s="24">
        <f aca="true" t="shared" si="2" ref="C11:C47">+D11+E11+F11</f>
        <v>1383921707.8599997</v>
      </c>
      <c r="D11" s="11">
        <v>1339774080.5799997</v>
      </c>
      <c r="E11" s="11">
        <v>44147627.28</v>
      </c>
      <c r="F11" s="14"/>
      <c r="G11" s="14"/>
      <c r="H11" s="14"/>
      <c r="I11" s="14">
        <v>6647847.46</v>
      </c>
      <c r="J11" s="23">
        <f aca="true" t="shared" si="3" ref="J11:J18">SUM(K11:M11)</f>
        <v>0</v>
      </c>
      <c r="K11" s="14"/>
      <c r="L11" s="14"/>
      <c r="M11" s="14"/>
      <c r="N11" s="24">
        <f>+J11+B11</f>
        <v>1390569555.3199997</v>
      </c>
    </row>
    <row r="12" spans="1:14" ht="34.5" customHeight="1">
      <c r="A12" s="10" t="s">
        <v>3</v>
      </c>
      <c r="B12" s="24">
        <f t="shared" si="1"/>
        <v>5252290189.570002</v>
      </c>
      <c r="C12" s="24">
        <f t="shared" si="2"/>
        <v>5252290189.570002</v>
      </c>
      <c r="D12" s="11">
        <v>5109919851.100001</v>
      </c>
      <c r="E12" s="11">
        <v>142370338.47</v>
      </c>
      <c r="F12" s="14"/>
      <c r="G12" s="14"/>
      <c r="H12" s="14"/>
      <c r="I12" s="25"/>
      <c r="J12" s="23">
        <f t="shared" si="3"/>
        <v>33286238.6</v>
      </c>
      <c r="K12" s="14">
        <v>33286238.6</v>
      </c>
      <c r="L12" s="14"/>
      <c r="M12" s="14"/>
      <c r="N12" s="24">
        <f aca="true" t="shared" si="4" ref="N12:N45">+J12+B12</f>
        <v>5285576428.170002</v>
      </c>
    </row>
    <row r="13" spans="1:14" ht="34.5" customHeight="1">
      <c r="A13" s="10" t="s">
        <v>4</v>
      </c>
      <c r="B13" s="24">
        <f t="shared" si="1"/>
        <v>2972755492.070001</v>
      </c>
      <c r="C13" s="24">
        <f t="shared" si="2"/>
        <v>2752958600.540001</v>
      </c>
      <c r="D13" s="11">
        <v>1833989709.7200007</v>
      </c>
      <c r="E13" s="11">
        <v>918968890.8199999</v>
      </c>
      <c r="F13" s="14"/>
      <c r="G13" s="14"/>
      <c r="H13" s="14"/>
      <c r="I13" s="25">
        <v>219796891.53</v>
      </c>
      <c r="J13" s="23">
        <f t="shared" si="3"/>
        <v>91027234.08</v>
      </c>
      <c r="K13" s="14">
        <v>91027234.08</v>
      </c>
      <c r="L13" s="14"/>
      <c r="M13" s="14"/>
      <c r="N13" s="24">
        <f t="shared" si="4"/>
        <v>3063782726.150001</v>
      </c>
    </row>
    <row r="14" spans="1:14" ht="34.5" customHeight="1">
      <c r="A14" s="10" t="s">
        <v>5</v>
      </c>
      <c r="B14" s="24">
        <f t="shared" si="1"/>
        <v>15846093333.400002</v>
      </c>
      <c r="C14" s="24">
        <f t="shared" si="2"/>
        <v>0</v>
      </c>
      <c r="D14" s="11"/>
      <c r="E14" s="11"/>
      <c r="F14" s="14"/>
      <c r="G14" s="14"/>
      <c r="H14" s="14"/>
      <c r="I14" s="25">
        <v>15846093333.400002</v>
      </c>
      <c r="J14" s="23">
        <f t="shared" si="3"/>
        <v>0</v>
      </c>
      <c r="K14" s="14"/>
      <c r="L14" s="14"/>
      <c r="M14" s="14"/>
      <c r="N14" s="24">
        <f t="shared" si="4"/>
        <v>15846093333.400002</v>
      </c>
    </row>
    <row r="15" spans="1:14" ht="34.5" customHeight="1">
      <c r="A15" s="10" t="s">
        <v>6</v>
      </c>
      <c r="B15" s="24">
        <f t="shared" si="1"/>
        <v>439504572.256</v>
      </c>
      <c r="C15" s="24">
        <f t="shared" si="2"/>
        <v>439504572.256</v>
      </c>
      <c r="D15" s="11">
        <v>411233424.62</v>
      </c>
      <c r="E15" s="11">
        <v>28271147.636000004</v>
      </c>
      <c r="F15" s="14"/>
      <c r="G15" s="14"/>
      <c r="H15" s="14"/>
      <c r="I15" s="14"/>
      <c r="J15" s="23">
        <f t="shared" si="3"/>
        <v>5132737.02</v>
      </c>
      <c r="K15" s="14">
        <v>5132737.02</v>
      </c>
      <c r="L15" s="14"/>
      <c r="M15" s="14"/>
      <c r="N15" s="24">
        <f t="shared" si="4"/>
        <v>444637309.27599996</v>
      </c>
    </row>
    <row r="16" spans="1:14" ht="34.5" customHeight="1">
      <c r="A16" s="10" t="s">
        <v>7</v>
      </c>
      <c r="B16" s="24">
        <f t="shared" si="1"/>
        <v>474736467.9999999</v>
      </c>
      <c r="C16" s="24">
        <f t="shared" si="2"/>
        <v>474736467.9999999</v>
      </c>
      <c r="D16" s="11">
        <v>448703343.8099999</v>
      </c>
      <c r="E16" s="11">
        <v>26033124.189999998</v>
      </c>
      <c r="F16" s="14"/>
      <c r="G16" s="14"/>
      <c r="H16" s="14"/>
      <c r="I16" s="14"/>
      <c r="J16" s="23">
        <f t="shared" si="3"/>
        <v>6930574</v>
      </c>
      <c r="K16" s="14">
        <v>6930574</v>
      </c>
      <c r="L16" s="14"/>
      <c r="M16" s="14"/>
      <c r="N16" s="24">
        <f t="shared" si="4"/>
        <v>481667041.9999999</v>
      </c>
    </row>
    <row r="17" spans="1:14" ht="34.5" customHeight="1">
      <c r="A17" s="10" t="s">
        <v>8</v>
      </c>
      <c r="B17" s="24">
        <f t="shared" si="1"/>
        <v>0</v>
      </c>
      <c r="C17" s="24">
        <f t="shared" si="2"/>
        <v>0</v>
      </c>
      <c r="D17" s="11"/>
      <c r="E17" s="11"/>
      <c r="F17" s="14"/>
      <c r="G17" s="14"/>
      <c r="H17" s="14"/>
      <c r="I17" s="14"/>
      <c r="J17" s="23">
        <f t="shared" si="3"/>
        <v>0</v>
      </c>
      <c r="K17" s="14"/>
      <c r="L17" s="14"/>
      <c r="M17" s="14"/>
      <c r="N17" s="24">
        <f t="shared" si="4"/>
        <v>0</v>
      </c>
    </row>
    <row r="18" spans="1:14" ht="34.5" customHeight="1">
      <c r="A18" s="10" t="s">
        <v>47</v>
      </c>
      <c r="B18" s="24">
        <f t="shared" si="1"/>
        <v>0</v>
      </c>
      <c r="C18" s="24">
        <f t="shared" si="2"/>
        <v>0</v>
      </c>
      <c r="D18" s="11"/>
      <c r="E18" s="11"/>
      <c r="F18" s="14"/>
      <c r="G18" s="14"/>
      <c r="H18" s="14"/>
      <c r="I18" s="14"/>
      <c r="J18" s="23">
        <f t="shared" si="3"/>
        <v>0</v>
      </c>
      <c r="K18" s="14"/>
      <c r="L18" s="14"/>
      <c r="M18" s="14"/>
      <c r="N18" s="24">
        <f t="shared" si="4"/>
        <v>0</v>
      </c>
    </row>
    <row r="19" spans="1:17" s="18" customFormat="1" ht="34.5" customHeight="1">
      <c r="A19" s="9" t="s">
        <v>9</v>
      </c>
      <c r="B19" s="12">
        <f t="shared" si="1"/>
        <v>11897289162.359999</v>
      </c>
      <c r="C19" s="12">
        <f t="shared" si="2"/>
        <v>11897289162.359999</v>
      </c>
      <c r="D19" s="12">
        <f>SUM(D20:D22)</f>
        <v>11265580911.329998</v>
      </c>
      <c r="E19" s="12">
        <f>SUM(E20:E22)</f>
        <v>631708251.03</v>
      </c>
      <c r="F19" s="12">
        <f aca="true" t="shared" si="5" ref="F19:N19">SUM(F20:F22)</f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96439746.32</v>
      </c>
      <c r="K19" s="12">
        <f t="shared" si="5"/>
        <v>96439746.32</v>
      </c>
      <c r="L19" s="12">
        <f t="shared" si="5"/>
        <v>0</v>
      </c>
      <c r="M19" s="12">
        <f t="shared" si="5"/>
        <v>0</v>
      </c>
      <c r="N19" s="12">
        <f t="shared" si="5"/>
        <v>11993728908.679998</v>
      </c>
      <c r="O19" s="17"/>
      <c r="P19" s="17"/>
      <c r="Q19" s="17"/>
    </row>
    <row r="20" spans="1:14" ht="34.5" customHeight="1">
      <c r="A20" s="10" t="s">
        <v>10</v>
      </c>
      <c r="B20" s="24">
        <f t="shared" si="1"/>
        <v>10924384983.269999</v>
      </c>
      <c r="C20" s="24">
        <f t="shared" si="2"/>
        <v>10924384983.269999</v>
      </c>
      <c r="D20" s="15">
        <v>10350293552.359999</v>
      </c>
      <c r="E20" s="11">
        <v>574091430.91</v>
      </c>
      <c r="F20" s="14"/>
      <c r="G20" s="14"/>
      <c r="H20" s="14"/>
      <c r="I20" s="14"/>
      <c r="J20" s="23">
        <f>SUM(K20:M20)</f>
        <v>91096262.92999999</v>
      </c>
      <c r="K20" s="14">
        <v>91096262.92999999</v>
      </c>
      <c r="L20" s="14"/>
      <c r="M20" s="14"/>
      <c r="N20" s="24">
        <f t="shared" si="4"/>
        <v>11015481246.199999</v>
      </c>
    </row>
    <row r="21" spans="1:14" ht="34.5" customHeight="1">
      <c r="A21" s="10" t="s">
        <v>11</v>
      </c>
      <c r="B21" s="24">
        <f t="shared" si="1"/>
        <v>972904179.09</v>
      </c>
      <c r="C21" s="24">
        <f t="shared" si="2"/>
        <v>972904179.09</v>
      </c>
      <c r="D21" s="11">
        <v>915287358.97</v>
      </c>
      <c r="E21" s="11">
        <v>57616820.120000005</v>
      </c>
      <c r="F21" s="14"/>
      <c r="G21" s="14"/>
      <c r="H21" s="14"/>
      <c r="I21" s="25"/>
      <c r="J21" s="23">
        <f>SUM(K21:M21)</f>
        <v>5343483.39</v>
      </c>
      <c r="K21" s="14">
        <v>5343483.39</v>
      </c>
      <c r="L21" s="14"/>
      <c r="M21" s="14"/>
      <c r="N21" s="24">
        <f t="shared" si="4"/>
        <v>978247662.48</v>
      </c>
    </row>
    <row r="22" spans="1:14" ht="34.5" customHeight="1">
      <c r="A22" s="10" t="s">
        <v>48</v>
      </c>
      <c r="B22" s="24">
        <f t="shared" si="1"/>
        <v>0</v>
      </c>
      <c r="C22" s="24">
        <f t="shared" si="2"/>
        <v>0</v>
      </c>
      <c r="D22" s="11"/>
      <c r="E22" s="11"/>
      <c r="F22" s="14"/>
      <c r="G22" s="14"/>
      <c r="H22" s="14"/>
      <c r="I22" s="14"/>
      <c r="J22" s="23">
        <f>SUM(K22:M22)</f>
        <v>0</v>
      </c>
      <c r="K22" s="14"/>
      <c r="L22" s="14"/>
      <c r="M22" s="14"/>
      <c r="N22" s="24">
        <f t="shared" si="4"/>
        <v>0</v>
      </c>
    </row>
    <row r="23" spans="1:17" s="18" customFormat="1" ht="34.5" customHeight="1">
      <c r="A23" s="9" t="s">
        <v>12</v>
      </c>
      <c r="B23" s="12">
        <f t="shared" si="1"/>
        <v>76115630932.59</v>
      </c>
      <c r="C23" s="12">
        <f t="shared" si="2"/>
        <v>42346071756.89</v>
      </c>
      <c r="D23" s="13">
        <f aca="true" t="shared" si="6" ref="D23:N23">+D24+D25+D26+D27+D28+D29+D30+D31+D32</f>
        <v>36107423210.76</v>
      </c>
      <c r="E23" s="13">
        <f t="shared" si="6"/>
        <v>6238648546.129999</v>
      </c>
      <c r="F23" s="12">
        <f t="shared" si="6"/>
        <v>0</v>
      </c>
      <c r="G23" s="12">
        <f t="shared" si="6"/>
        <v>0</v>
      </c>
      <c r="H23" s="12">
        <f t="shared" si="6"/>
        <v>29852299670.78</v>
      </c>
      <c r="I23" s="12">
        <f t="shared" si="6"/>
        <v>3917259504.92</v>
      </c>
      <c r="J23" s="12">
        <f t="shared" si="6"/>
        <v>2053153212.8899999</v>
      </c>
      <c r="K23" s="12">
        <f t="shared" si="6"/>
        <v>1790379664.58</v>
      </c>
      <c r="L23" s="12">
        <f t="shared" si="6"/>
        <v>262773548.31</v>
      </c>
      <c r="M23" s="12">
        <f t="shared" si="6"/>
        <v>0</v>
      </c>
      <c r="N23" s="12">
        <f t="shared" si="6"/>
        <v>78168784145.48</v>
      </c>
      <c r="O23" s="17"/>
      <c r="P23" s="17"/>
      <c r="Q23" s="17"/>
    </row>
    <row r="24" spans="1:14" ht="34.5" customHeight="1">
      <c r="A24" s="10" t="s">
        <v>13</v>
      </c>
      <c r="B24" s="24">
        <f t="shared" si="1"/>
        <v>17580281524.23</v>
      </c>
      <c r="C24" s="24">
        <f t="shared" si="2"/>
        <v>17345978457.28</v>
      </c>
      <c r="D24" s="15">
        <v>13293940200.88</v>
      </c>
      <c r="E24" s="11">
        <v>4052038256.3999996</v>
      </c>
      <c r="F24" s="14"/>
      <c r="G24" s="14"/>
      <c r="H24" s="25"/>
      <c r="I24" s="15">
        <v>234303066.95</v>
      </c>
      <c r="J24" s="23">
        <f aca="true" t="shared" si="7" ref="J24:J32">SUM(K24:M24)</f>
        <v>197537947.26999998</v>
      </c>
      <c r="K24" s="11">
        <v>197537947.26999998</v>
      </c>
      <c r="L24" s="25"/>
      <c r="M24" s="14"/>
      <c r="N24" s="24">
        <f t="shared" si="4"/>
        <v>17777819471.5</v>
      </c>
    </row>
    <row r="25" spans="1:14" ht="34.5" customHeight="1">
      <c r="A25" s="10" t="s">
        <v>14</v>
      </c>
      <c r="B25" s="24">
        <f t="shared" si="1"/>
        <v>2786891857.14</v>
      </c>
      <c r="C25" s="24">
        <f t="shared" si="2"/>
        <v>1682082193.41</v>
      </c>
      <c r="D25" s="11">
        <v>1426920074.15</v>
      </c>
      <c r="E25" s="11">
        <v>255162119.26</v>
      </c>
      <c r="F25" s="14"/>
      <c r="G25" s="14"/>
      <c r="H25" s="15"/>
      <c r="I25" s="15">
        <v>1104809663.7299998</v>
      </c>
      <c r="J25" s="23">
        <f t="shared" si="7"/>
        <v>16507195.48</v>
      </c>
      <c r="K25" s="14">
        <v>13064195.48</v>
      </c>
      <c r="L25" s="14">
        <v>3443000</v>
      </c>
      <c r="M25" s="14"/>
      <c r="N25" s="24">
        <f t="shared" si="4"/>
        <v>2803399052.62</v>
      </c>
    </row>
    <row r="26" spans="1:14" ht="34.5" customHeight="1">
      <c r="A26" s="10" t="s">
        <v>15</v>
      </c>
      <c r="B26" s="24">
        <f t="shared" si="1"/>
        <v>30118663087.75</v>
      </c>
      <c r="C26" s="24">
        <f t="shared" si="2"/>
        <v>266363416.97000006</v>
      </c>
      <c r="D26" s="11">
        <v>236440201.48000005</v>
      </c>
      <c r="E26" s="11">
        <v>29923215.490000002</v>
      </c>
      <c r="F26" s="14"/>
      <c r="G26" s="14"/>
      <c r="H26" s="25">
        <v>29852299670.78</v>
      </c>
      <c r="I26" s="25"/>
      <c r="J26" s="23">
        <f t="shared" si="7"/>
        <v>12778893.65</v>
      </c>
      <c r="K26" s="14">
        <v>12778893.65</v>
      </c>
      <c r="L26" s="14"/>
      <c r="M26" s="14"/>
      <c r="N26" s="24">
        <f>+J26+B26</f>
        <v>30131441981.4</v>
      </c>
    </row>
    <row r="27" spans="1:14" ht="34.5" customHeight="1">
      <c r="A27" s="10" t="s">
        <v>16</v>
      </c>
      <c r="B27" s="24">
        <f>+C27+G27+H27+I27</f>
        <v>24640066050.59</v>
      </c>
      <c r="C27" s="24">
        <f>+D27+E27+F27</f>
        <v>22083010596.47</v>
      </c>
      <c r="D27" s="11">
        <v>20568997887.81</v>
      </c>
      <c r="E27" s="11">
        <v>1514012708.66</v>
      </c>
      <c r="F27" s="14"/>
      <c r="G27" s="14"/>
      <c r="H27" s="25"/>
      <c r="I27" s="25">
        <v>2557055454.1200004</v>
      </c>
      <c r="J27" s="23">
        <f t="shared" si="7"/>
        <v>372061922.46000004</v>
      </c>
      <c r="K27" s="14">
        <v>372061922.46000004</v>
      </c>
      <c r="L27" s="14"/>
      <c r="M27" s="14"/>
      <c r="N27" s="24">
        <f>+J27+B27</f>
        <v>25012127973.05</v>
      </c>
    </row>
    <row r="28" spans="1:14" ht="34.5" customHeight="1">
      <c r="A28" s="10" t="s">
        <v>17</v>
      </c>
      <c r="B28" s="24">
        <f t="shared" si="1"/>
        <v>4945227.44</v>
      </c>
      <c r="C28" s="24">
        <f t="shared" si="2"/>
        <v>4945227.44</v>
      </c>
      <c r="D28" s="11">
        <v>4945227.44</v>
      </c>
      <c r="E28" s="11"/>
      <c r="F28" s="14"/>
      <c r="G28" s="14"/>
      <c r="H28" s="25"/>
      <c r="I28" s="25"/>
      <c r="J28" s="23">
        <f t="shared" si="7"/>
        <v>157886.68</v>
      </c>
      <c r="K28" s="14">
        <v>157886.68</v>
      </c>
      <c r="L28" s="14"/>
      <c r="M28" s="14"/>
      <c r="N28" s="24">
        <f t="shared" si="4"/>
        <v>5103114.12</v>
      </c>
    </row>
    <row r="29" spans="1:14" ht="34.5" customHeight="1">
      <c r="A29" s="10" t="s">
        <v>18</v>
      </c>
      <c r="B29" s="24">
        <f t="shared" si="1"/>
        <v>247522914.77999997</v>
      </c>
      <c r="C29" s="24">
        <f t="shared" si="2"/>
        <v>226431594.65999997</v>
      </c>
      <c r="D29" s="11">
        <v>206081267.77999997</v>
      </c>
      <c r="E29" s="11">
        <v>20350326.88</v>
      </c>
      <c r="F29" s="14"/>
      <c r="G29" s="14"/>
      <c r="H29" s="14"/>
      <c r="I29" s="14">
        <v>21091320.119999997</v>
      </c>
      <c r="J29" s="23">
        <f t="shared" si="7"/>
        <v>2125000</v>
      </c>
      <c r="K29" s="14">
        <v>2125000</v>
      </c>
      <c r="L29" s="14"/>
      <c r="M29" s="14"/>
      <c r="N29" s="24">
        <f t="shared" si="4"/>
        <v>249647914.77999997</v>
      </c>
    </row>
    <row r="30" spans="1:14" ht="34.5" customHeight="1">
      <c r="A30" s="10" t="s">
        <v>19</v>
      </c>
      <c r="B30" s="24">
        <f t="shared" si="1"/>
        <v>737260270.6600001</v>
      </c>
      <c r="C30" s="24">
        <f t="shared" si="2"/>
        <v>737260270.6600001</v>
      </c>
      <c r="D30" s="11">
        <v>370098351.22</v>
      </c>
      <c r="E30" s="11">
        <v>367161919.44</v>
      </c>
      <c r="F30" s="14"/>
      <c r="G30" s="14"/>
      <c r="H30" s="14"/>
      <c r="I30" s="14"/>
      <c r="J30" s="23">
        <f t="shared" si="7"/>
        <v>1211813876.68</v>
      </c>
      <c r="K30" s="14">
        <v>952483328.3700001</v>
      </c>
      <c r="L30" s="14">
        <v>259330548.31</v>
      </c>
      <c r="M30" s="14"/>
      <c r="N30" s="24">
        <f t="shared" si="4"/>
        <v>1949074147.3400002</v>
      </c>
    </row>
    <row r="31" spans="1:14" ht="34.5" customHeight="1">
      <c r="A31" s="10" t="s">
        <v>20</v>
      </c>
      <c r="B31" s="24">
        <f t="shared" si="1"/>
        <v>0</v>
      </c>
      <c r="C31" s="24">
        <f t="shared" si="2"/>
        <v>0</v>
      </c>
      <c r="D31" s="11"/>
      <c r="E31" s="11"/>
      <c r="F31" s="14"/>
      <c r="G31" s="14"/>
      <c r="H31" s="14"/>
      <c r="I31" s="14"/>
      <c r="J31" s="23">
        <f t="shared" si="7"/>
        <v>91520628.06</v>
      </c>
      <c r="K31" s="14">
        <v>91520628.06</v>
      </c>
      <c r="L31" s="14"/>
      <c r="M31" s="14"/>
      <c r="N31" s="24">
        <f t="shared" si="4"/>
        <v>91520628.06</v>
      </c>
    </row>
    <row r="32" spans="1:14" ht="34.5" customHeight="1">
      <c r="A32" s="10" t="s">
        <v>21</v>
      </c>
      <c r="B32" s="24">
        <f t="shared" si="1"/>
        <v>0</v>
      </c>
      <c r="C32" s="24">
        <f t="shared" si="2"/>
        <v>0</v>
      </c>
      <c r="D32" s="11"/>
      <c r="E32" s="11"/>
      <c r="F32" s="14"/>
      <c r="G32" s="14"/>
      <c r="H32" s="14"/>
      <c r="I32" s="14"/>
      <c r="J32" s="23">
        <f t="shared" si="7"/>
        <v>148649862.61</v>
      </c>
      <c r="K32" s="14">
        <v>148649862.61</v>
      </c>
      <c r="L32" s="14"/>
      <c r="M32" s="14"/>
      <c r="N32" s="23">
        <f t="shared" si="4"/>
        <v>148649862.61</v>
      </c>
    </row>
    <row r="33" spans="1:14" ht="34.5" customHeight="1">
      <c r="A33" s="10"/>
      <c r="B33" s="24">
        <f t="shared" si="1"/>
        <v>0</v>
      </c>
      <c r="C33" s="24">
        <f t="shared" si="2"/>
        <v>0</v>
      </c>
      <c r="D33" s="11"/>
      <c r="E33" s="11"/>
      <c r="F33" s="14"/>
      <c r="G33" s="14"/>
      <c r="H33" s="14"/>
      <c r="I33" s="14"/>
      <c r="J33" s="23"/>
      <c r="K33" s="14"/>
      <c r="L33" s="14"/>
      <c r="M33" s="14"/>
      <c r="N33" s="23"/>
    </row>
    <row r="34" spans="1:17" s="18" customFormat="1" ht="34.5" customHeight="1">
      <c r="A34" s="9" t="s">
        <v>22</v>
      </c>
      <c r="B34" s="12">
        <f t="shared" si="1"/>
        <v>9770687863.548674</v>
      </c>
      <c r="C34" s="12">
        <f t="shared" si="2"/>
        <v>2459588550.76</v>
      </c>
      <c r="D34" s="13">
        <f aca="true" t="shared" si="8" ref="D34:M34">SUM(D35:D43)</f>
        <v>2230383061.3</v>
      </c>
      <c r="E34" s="13">
        <f t="shared" si="8"/>
        <v>229205489.46000004</v>
      </c>
      <c r="F34" s="12">
        <f t="shared" si="8"/>
        <v>0</v>
      </c>
      <c r="G34" s="12">
        <f t="shared" si="8"/>
        <v>0</v>
      </c>
      <c r="H34" s="12">
        <f t="shared" si="8"/>
        <v>0</v>
      </c>
      <c r="I34" s="12">
        <f>SUM(I35:I43)</f>
        <v>7311099312.788673</v>
      </c>
      <c r="J34" s="12">
        <f t="shared" si="8"/>
        <v>225576067.97</v>
      </c>
      <c r="K34" s="12">
        <f t="shared" si="8"/>
        <v>220876067.97</v>
      </c>
      <c r="L34" s="12">
        <f t="shared" si="8"/>
        <v>0</v>
      </c>
      <c r="M34" s="12">
        <f t="shared" si="8"/>
        <v>4700000</v>
      </c>
      <c r="N34" s="12">
        <f>SUM(N35:N43)</f>
        <v>9996263931.518671</v>
      </c>
      <c r="O34" s="19"/>
      <c r="P34" s="17"/>
      <c r="Q34" s="17"/>
    </row>
    <row r="35" spans="1:14" ht="34.5" customHeight="1">
      <c r="A35" s="10" t="s">
        <v>23</v>
      </c>
      <c r="B35" s="24">
        <f t="shared" si="1"/>
        <v>7230107295.148672</v>
      </c>
      <c r="C35" s="24">
        <f t="shared" si="2"/>
        <v>308699103.50000006</v>
      </c>
      <c r="D35" s="11">
        <v>282769484.1000001</v>
      </c>
      <c r="E35" s="11">
        <v>25929619.4</v>
      </c>
      <c r="F35" s="14"/>
      <c r="G35" s="14"/>
      <c r="H35" s="14"/>
      <c r="I35" s="25">
        <v>6921408191.648672</v>
      </c>
      <c r="J35" s="23">
        <f>SUM(K35:M35)</f>
        <v>31402830.46</v>
      </c>
      <c r="K35" s="14">
        <v>31402830.46</v>
      </c>
      <c r="L35" s="14"/>
      <c r="M35" s="14"/>
      <c r="N35" s="24">
        <f t="shared" si="4"/>
        <v>7261510125.608672</v>
      </c>
    </row>
    <row r="36" spans="1:14" ht="34.5" customHeight="1">
      <c r="A36" s="10" t="s">
        <v>24</v>
      </c>
      <c r="B36" s="24">
        <f t="shared" si="1"/>
        <v>252992657.06</v>
      </c>
      <c r="C36" s="24">
        <f t="shared" si="2"/>
        <v>0</v>
      </c>
      <c r="D36" s="11"/>
      <c r="E36" s="11"/>
      <c r="F36" s="14"/>
      <c r="G36" s="14"/>
      <c r="H36" s="14"/>
      <c r="I36" s="25">
        <v>252992657.06</v>
      </c>
      <c r="J36" s="23">
        <f aca="true" t="shared" si="9" ref="J36:J43">SUM(K36:M36)</f>
        <v>1256057.97</v>
      </c>
      <c r="K36" s="14">
        <v>1256057.97</v>
      </c>
      <c r="L36" s="14"/>
      <c r="M36" s="14"/>
      <c r="N36" s="24">
        <f t="shared" si="4"/>
        <v>254248715.03</v>
      </c>
    </row>
    <row r="37" spans="1:14" ht="34.5" customHeight="1">
      <c r="A37" s="10" t="s">
        <v>25</v>
      </c>
      <c r="B37" s="24">
        <f t="shared" si="1"/>
        <v>1639043180.1199996</v>
      </c>
      <c r="C37" s="24">
        <f t="shared" si="2"/>
        <v>1587826051.3999996</v>
      </c>
      <c r="D37" s="11">
        <v>1450560488.0399997</v>
      </c>
      <c r="E37" s="11">
        <v>137265563.36</v>
      </c>
      <c r="F37" s="14"/>
      <c r="G37" s="14"/>
      <c r="H37" s="14"/>
      <c r="I37" s="25">
        <v>51217128.72</v>
      </c>
      <c r="J37" s="23">
        <f t="shared" si="9"/>
        <v>174563115.45</v>
      </c>
      <c r="K37" s="14">
        <v>174563115.45</v>
      </c>
      <c r="L37" s="14"/>
      <c r="M37" s="14"/>
      <c r="N37" s="24">
        <f t="shared" si="4"/>
        <v>1813606295.5699997</v>
      </c>
    </row>
    <row r="38" spans="1:14" ht="34.5" customHeight="1">
      <c r="A38" s="10" t="s">
        <v>26</v>
      </c>
      <c r="B38" s="24">
        <f t="shared" si="1"/>
        <v>0</v>
      </c>
      <c r="C38" s="24">
        <f t="shared" si="2"/>
        <v>0</v>
      </c>
      <c r="D38" s="11"/>
      <c r="E38" s="11"/>
      <c r="F38" s="14"/>
      <c r="G38" s="14"/>
      <c r="H38" s="14"/>
      <c r="I38" s="25"/>
      <c r="J38" s="23">
        <f t="shared" si="9"/>
        <v>0</v>
      </c>
      <c r="K38" s="14"/>
      <c r="L38" s="14"/>
      <c r="M38" s="14"/>
      <c r="N38" s="24">
        <f t="shared" si="4"/>
        <v>0</v>
      </c>
    </row>
    <row r="39" spans="1:14" ht="34.5" customHeight="1">
      <c r="A39" s="10" t="s">
        <v>27</v>
      </c>
      <c r="B39" s="24">
        <f t="shared" si="1"/>
        <v>331406939.11999995</v>
      </c>
      <c r="C39" s="24">
        <f t="shared" si="2"/>
        <v>331406939.11999995</v>
      </c>
      <c r="D39" s="11">
        <v>286498510.48999995</v>
      </c>
      <c r="E39" s="11">
        <v>44908428.629999995</v>
      </c>
      <c r="F39" s="14"/>
      <c r="G39" s="14"/>
      <c r="H39" s="14"/>
      <c r="I39" s="25"/>
      <c r="J39" s="23">
        <f t="shared" si="9"/>
        <v>3216563</v>
      </c>
      <c r="K39" s="14">
        <v>3216563</v>
      </c>
      <c r="L39" s="14"/>
      <c r="M39" s="14"/>
      <c r="N39" s="24">
        <f t="shared" si="4"/>
        <v>334623502.11999995</v>
      </c>
    </row>
    <row r="40" spans="1:14" ht="34.5" customHeight="1">
      <c r="A40" s="10" t="s">
        <v>28</v>
      </c>
      <c r="B40" s="24">
        <f t="shared" si="1"/>
        <v>60183726.260000005</v>
      </c>
      <c r="C40" s="24">
        <f t="shared" si="2"/>
        <v>58379408.99</v>
      </c>
      <c r="D40" s="11">
        <v>55069903.53</v>
      </c>
      <c r="E40" s="11">
        <v>3309505.46</v>
      </c>
      <c r="F40" s="14"/>
      <c r="G40" s="14"/>
      <c r="H40" s="14"/>
      <c r="I40" s="25">
        <v>1804317.27</v>
      </c>
      <c r="J40" s="23">
        <f t="shared" si="9"/>
        <v>8700802.13</v>
      </c>
      <c r="K40" s="14">
        <v>8700802.13</v>
      </c>
      <c r="L40" s="14"/>
      <c r="M40" s="14"/>
      <c r="N40" s="24">
        <f t="shared" si="4"/>
        <v>68884528.39</v>
      </c>
    </row>
    <row r="41" spans="1:14" ht="34.5" customHeight="1">
      <c r="A41" s="10" t="s">
        <v>29</v>
      </c>
      <c r="B41" s="24">
        <f t="shared" si="1"/>
        <v>154550413.59</v>
      </c>
      <c r="C41" s="24">
        <f t="shared" si="2"/>
        <v>70873395.5</v>
      </c>
      <c r="D41" s="11">
        <v>65091467.14</v>
      </c>
      <c r="E41" s="11">
        <v>5781928.359999999</v>
      </c>
      <c r="F41" s="14"/>
      <c r="G41" s="14"/>
      <c r="H41" s="14"/>
      <c r="I41" s="25">
        <v>83677018.09</v>
      </c>
      <c r="J41" s="23">
        <f t="shared" si="9"/>
        <v>1014998.96</v>
      </c>
      <c r="K41" s="14">
        <v>1014998.96</v>
      </c>
      <c r="L41" s="14"/>
      <c r="M41" s="14"/>
      <c r="N41" s="24">
        <f t="shared" si="4"/>
        <v>155565412.55</v>
      </c>
    </row>
    <row r="42" spans="1:14" ht="34.5" customHeight="1">
      <c r="A42" s="10" t="s">
        <v>30</v>
      </c>
      <c r="B42" s="24">
        <f t="shared" si="1"/>
        <v>0</v>
      </c>
      <c r="C42" s="24">
        <f t="shared" si="2"/>
        <v>0</v>
      </c>
      <c r="D42" s="11"/>
      <c r="E42" s="11"/>
      <c r="F42" s="14"/>
      <c r="G42" s="14"/>
      <c r="H42" s="14"/>
      <c r="I42" s="25"/>
      <c r="J42" s="23">
        <f t="shared" si="9"/>
        <v>0</v>
      </c>
      <c r="K42" s="14"/>
      <c r="L42" s="14"/>
      <c r="M42" s="14"/>
      <c r="N42" s="24">
        <f t="shared" si="4"/>
        <v>0</v>
      </c>
    </row>
    <row r="43" spans="1:14" ht="34.5" customHeight="1">
      <c r="A43" s="10" t="s">
        <v>49</v>
      </c>
      <c r="B43" s="24">
        <f t="shared" si="1"/>
        <v>102403652.25</v>
      </c>
      <c r="C43" s="24">
        <f t="shared" si="2"/>
        <v>102403652.25</v>
      </c>
      <c r="D43" s="11">
        <v>90393208</v>
      </c>
      <c r="E43" s="11">
        <v>12010444.25</v>
      </c>
      <c r="F43" s="14"/>
      <c r="G43" s="14"/>
      <c r="H43" s="14"/>
      <c r="I43" s="25"/>
      <c r="J43" s="23">
        <f t="shared" si="9"/>
        <v>5421700</v>
      </c>
      <c r="K43" s="14">
        <v>721700</v>
      </c>
      <c r="L43" s="14"/>
      <c r="M43" s="14">
        <v>4700000</v>
      </c>
      <c r="N43" s="24">
        <f t="shared" si="4"/>
        <v>107825352.25</v>
      </c>
    </row>
    <row r="44" spans="1:14" ht="34.5" customHeight="1">
      <c r="A44" s="10"/>
      <c r="B44" s="24">
        <f t="shared" si="1"/>
        <v>0</v>
      </c>
      <c r="C44" s="24">
        <f t="shared" si="2"/>
        <v>0</v>
      </c>
      <c r="D44" s="11"/>
      <c r="E44" s="11"/>
      <c r="F44" s="14"/>
      <c r="G44" s="14"/>
      <c r="H44" s="14"/>
      <c r="I44" s="14"/>
      <c r="J44" s="23"/>
      <c r="K44" s="14"/>
      <c r="L44" s="14"/>
      <c r="M44" s="14"/>
      <c r="N44" s="23"/>
    </row>
    <row r="45" spans="1:14" ht="34.5" customHeight="1">
      <c r="A45" s="9" t="s">
        <v>46</v>
      </c>
      <c r="B45" s="12">
        <f t="shared" si="1"/>
        <v>1461536159.347178</v>
      </c>
      <c r="C45" s="12">
        <f>+D45+E45+F45</f>
        <v>0</v>
      </c>
      <c r="D45" s="26"/>
      <c r="E45" s="26"/>
      <c r="F45" s="27"/>
      <c r="G45" s="27">
        <v>1461536159.347178</v>
      </c>
      <c r="H45" s="27"/>
      <c r="I45" s="27"/>
      <c r="J45" s="12">
        <f>SUM(K45:M45)</f>
        <v>0</v>
      </c>
      <c r="K45" s="27"/>
      <c r="L45" s="27"/>
      <c r="M45" s="27"/>
      <c r="N45" s="12">
        <f t="shared" si="4"/>
        <v>1461536159.347178</v>
      </c>
    </row>
    <row r="46" spans="1:14" ht="34.5" customHeight="1">
      <c r="A46" s="6"/>
      <c r="B46" s="24">
        <f t="shared" si="1"/>
        <v>0</v>
      </c>
      <c r="C46" s="24">
        <f t="shared" si="2"/>
        <v>0</v>
      </c>
      <c r="D46" s="11"/>
      <c r="E46" s="11"/>
      <c r="F46" s="14"/>
      <c r="G46" s="14"/>
      <c r="H46" s="14"/>
      <c r="I46" s="14"/>
      <c r="J46" s="23"/>
      <c r="K46" s="14"/>
      <c r="L46" s="14"/>
      <c r="M46" s="14"/>
      <c r="N46" s="23"/>
    </row>
    <row r="47" spans="1:15" ht="34.5" customHeight="1">
      <c r="A47" s="16" t="s">
        <v>31</v>
      </c>
      <c r="B47" s="12">
        <f t="shared" si="1"/>
        <v>125621093728.46185</v>
      </c>
      <c r="C47" s="12">
        <f t="shared" si="2"/>
        <v>67006361008.236</v>
      </c>
      <c r="D47" s="12">
        <f aca="true" t="shared" si="10" ref="D47:N47">+D45+D34+D23+D10+D19</f>
        <v>58747007593.22</v>
      </c>
      <c r="E47" s="12">
        <f t="shared" si="10"/>
        <v>8259353415.015999</v>
      </c>
      <c r="F47" s="12">
        <f t="shared" si="10"/>
        <v>0</v>
      </c>
      <c r="G47" s="12">
        <f t="shared" si="10"/>
        <v>1461536159.347178</v>
      </c>
      <c r="H47" s="12">
        <f t="shared" si="10"/>
        <v>29852299670.78</v>
      </c>
      <c r="I47" s="12">
        <f t="shared" si="10"/>
        <v>27300896890.098675</v>
      </c>
      <c r="J47" s="12">
        <f t="shared" si="10"/>
        <v>2511545810.8799996</v>
      </c>
      <c r="K47" s="12">
        <f t="shared" si="10"/>
        <v>2244072262.57</v>
      </c>
      <c r="L47" s="12">
        <f t="shared" si="10"/>
        <v>262773548.31</v>
      </c>
      <c r="M47" s="12">
        <f t="shared" si="10"/>
        <v>4700000</v>
      </c>
      <c r="N47" s="12">
        <f t="shared" si="10"/>
        <v>128132639539.34184</v>
      </c>
      <c r="O47" s="33"/>
    </row>
    <row r="48" spans="1:6" ht="14.25">
      <c r="A48" s="1"/>
      <c r="E48" s="28"/>
      <c r="F48" s="28"/>
    </row>
    <row r="49" spans="1:17" s="31" customFormat="1" ht="12.75">
      <c r="A49" s="29"/>
      <c r="B49" s="29"/>
      <c r="C49" s="29"/>
      <c r="D49" s="29"/>
      <c r="E49" s="32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0"/>
    </row>
  </sheetData>
  <sheetProtection/>
  <mergeCells count="1">
    <mergeCell ref="A4:N4"/>
  </mergeCells>
  <printOptions/>
  <pageMargins left="0.7" right="0.7" top="0.75" bottom="0.75" header="0.3" footer="0.3"/>
  <pageSetup fitToHeight="0" fitToWidth="1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emfelc</dc:creator>
  <cp:keywords/>
  <dc:description/>
  <cp:lastModifiedBy>MEFI</cp:lastModifiedBy>
  <cp:lastPrinted>2022-05-20T14:16:06Z</cp:lastPrinted>
  <dcterms:created xsi:type="dcterms:W3CDTF">2007-09-17T21:02:16Z</dcterms:created>
  <dcterms:modified xsi:type="dcterms:W3CDTF">2022-05-20T14:16:10Z</dcterms:modified>
  <cp:category/>
  <cp:version/>
  <cp:contentType/>
  <cp:contentStatus/>
</cp:coreProperties>
</file>